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ol" sheetId="1" state="visible" r:id="rId2"/>
    <sheet name="Original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<sst xmlns="http://schemas.openxmlformats.org/spreadsheetml/2006/main" count="232" uniqueCount="73">
  <si>
    <t xml:space="preserve">Maximum heat output from heat pump</t>
  </si>
  <si>
    <t xml:space="preserve">kW</t>
  </si>
  <si>
    <t xml:space="preserve">DT Target</t>
  </si>
  <si>
    <t xml:space="preserve">K</t>
  </si>
  <si>
    <t xml:space="preserve">L/s</t>
  </si>
  <si>
    <t xml:space="preserve">L/m</t>
  </si>
  <si>
    <t xml:space="preserve">Flow rate</t>
  </si>
  <si>
    <t xml:space="preserve">m3/h</t>
  </si>
  <si>
    <t xml:space="preserve">Qp</t>
  </si>
  <si>
    <t xml:space="preserve">(bar)</t>
  </si>
  <si>
    <t xml:space="preserve">Pressure loss</t>
  </si>
  <si>
    <t xml:space="preserve">Make and model</t>
  </si>
  <si>
    <t xml:space="preserve">Body</t>
  </si>
  <si>
    <t xml:space="preserve">Thread</t>
  </si>
  <si>
    <t xml:space="preserve">Glycol</t>
  </si>
  <si>
    <t xml:space="preserve">m3/hr</t>
  </si>
  <si>
    <t xml:space="preserve">pressure qp </t>
  </si>
  <si>
    <t xml:space="preserve">Kv</t>
  </si>
  <si>
    <t xml:space="preserve">Bar</t>
  </si>
  <si>
    <t xml:space="preserve">M head</t>
  </si>
  <si>
    <t xml:space="preserve">Sharky 775</t>
  </si>
  <si>
    <t xml:space="preserve">DN20</t>
  </si>
  <si>
    <t xml:space="preserve">No</t>
  </si>
  <si>
    <t xml:space="preserve">DN25</t>
  </si>
  <si>
    <t xml:space="preserve">Kamstrup 302</t>
  </si>
  <si>
    <t xml:space="preserve">DN15</t>
  </si>
  <si>
    <t xml:space="preserve">Kamstrup 402</t>
  </si>
  <si>
    <t xml:space="preserve">Kamstrup 403</t>
  </si>
  <si>
    <t xml:space="preserve">G1 1/4"</t>
  </si>
  <si>
    <t xml:space="preserve">G1</t>
  </si>
  <si>
    <t xml:space="preserve">Sontex Superstatic 789</t>
  </si>
  <si>
    <t xml:space="preserve">Yes</t>
  </si>
  <si>
    <t xml:space="preserve">Sontex Superstatic 749</t>
  </si>
  <si>
    <t xml:space="preserve">Sontex Superstatic 440</t>
  </si>
  <si>
    <t xml:space="preserve">Sontex Superstatic 440 </t>
  </si>
  <si>
    <t xml:space="preserve">Sontex Supercal 5</t>
  </si>
  <si>
    <t xml:space="preserve">Qalcosonic E4 (plastic)</t>
  </si>
  <si>
    <t xml:space="preserve">G1"</t>
  </si>
  <si>
    <t xml:space="preserve">DN32</t>
  </si>
  <si>
    <t xml:space="preserve">G1 1/2"</t>
  </si>
  <si>
    <t xml:space="preserve">Qalcosonic E3 (brass)</t>
  </si>
  <si>
    <t xml:space="preserve">Qalcosonic E4 (brass)</t>
  </si>
  <si>
    <t xml:space="preserve">Sika VVX20 2-40 lit/min</t>
  </si>
  <si>
    <t xml:space="preserve">Sika VVX20 5-80 lit/min</t>
  </si>
  <si>
    <t xml:space="preserve">1m of straight 22mm copper pipe</t>
  </si>
  <si>
    <t xml:space="preserve">1m of straight 28mm copper pipe</t>
  </si>
  <si>
    <t xml:space="preserve">1m of straight 35mm copper pipe</t>
  </si>
  <si>
    <t xml:space="preserve">22mm copper elbow</t>
  </si>
  <si>
    <t xml:space="preserve">28mm copper elbow</t>
  </si>
  <si>
    <t xml:space="preserve">35mm copper elbow</t>
  </si>
  <si>
    <r>
      <rPr>
        <b val="true"/>
        <sz val="10"/>
        <color rgb="FF000000"/>
        <rFont val="Arial"/>
        <family val="0"/>
        <charset val="1"/>
      </rPr>
      <t xml:space="preserve">Sharky 775 1.5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DN20, Kv = 5.48</t>
    </r>
  </si>
  <si>
    <r>
      <rPr>
        <sz val="10"/>
        <color rgb="FF000000"/>
        <rFont val="Arial"/>
        <family val="0"/>
        <charset val="1"/>
      </rPr>
      <t xml:space="preserve">m</t>
    </r>
    <r>
      <rPr>
        <vertAlign val="superscript"/>
        <sz val="10"/>
        <color rgb="FF000000"/>
        <rFont val="Arial"/>
        <family val="0"/>
        <charset val="1"/>
      </rPr>
      <t xml:space="preserve">3</t>
    </r>
    <r>
      <rPr>
        <sz val="10"/>
        <color rgb="FF000000"/>
        <rFont val="Arial"/>
        <family val="0"/>
        <charset val="1"/>
      </rPr>
      <t xml:space="preserve">/hr</t>
    </r>
  </si>
  <si>
    <t xml:space="preserve">Lit/min</t>
  </si>
  <si>
    <t xml:space="preserve">Pressure required</t>
  </si>
  <si>
    <r>
      <rPr>
        <b val="true"/>
        <sz val="10"/>
        <color rgb="FF000000"/>
        <rFont val="Arial"/>
        <family val="0"/>
        <charset val="1"/>
      </rPr>
      <t xml:space="preserve">Sharky 775 2.5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DN20, Kv = 7.91</t>
    </r>
  </si>
  <si>
    <r>
      <rPr>
        <b val="true"/>
        <sz val="10"/>
        <color rgb="FF000000"/>
        <rFont val="Arial"/>
        <family val="0"/>
        <charset val="1"/>
      </rPr>
      <t xml:space="preserve">Kamstrup 302 1.5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DN15, Kv = 4.89</t>
    </r>
  </si>
  <si>
    <r>
      <rPr>
        <b val="true"/>
        <sz val="10"/>
        <color rgb="FF000000"/>
        <rFont val="Arial"/>
        <family val="0"/>
        <charset val="1"/>
      </rPr>
      <t xml:space="preserve">Kamstrup 302 2.5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DN20, Kv = 8.15</t>
    </r>
  </si>
  <si>
    <r>
      <rPr>
        <b val="true"/>
        <sz val="10"/>
        <color rgb="FF000000"/>
        <rFont val="Arial"/>
        <family val="0"/>
        <charset val="1"/>
      </rPr>
      <t xml:space="preserve">Kamstrup 402 1.5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Kv = 3</t>
    </r>
  </si>
  <si>
    <r>
      <rPr>
        <b val="true"/>
        <sz val="10"/>
        <color rgb="FF000000"/>
        <rFont val="Arial"/>
        <family val="0"/>
        <charset val="1"/>
      </rPr>
      <t xml:space="preserve">Kamstrup 402 2.5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Kv = 13.5</t>
    </r>
  </si>
  <si>
    <r>
      <rPr>
        <b val="true"/>
        <sz val="10"/>
        <color rgb="FF000000"/>
        <rFont val="Arial"/>
        <family val="0"/>
        <charset val="1"/>
      </rPr>
      <t xml:space="preserve">Sontex Superstatic 789 2.5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DN20, Kv = 5.6</t>
    </r>
  </si>
  <si>
    <r>
      <rPr>
        <b val="true"/>
        <sz val="10"/>
        <color rgb="FF000000"/>
        <rFont val="Arial"/>
        <family val="0"/>
        <charset val="1"/>
      </rPr>
      <t xml:space="preserve">Sontex Superstatic 440 1.5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DN20, Kv = 5</t>
    </r>
  </si>
  <si>
    <r>
      <rPr>
        <b val="true"/>
        <sz val="10"/>
        <color rgb="FF000000"/>
        <rFont val="Arial"/>
        <family val="0"/>
        <charset val="1"/>
      </rPr>
      <t xml:space="preserve">Sontex Superstatic 440 2.5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DN20, Kv = 5</t>
    </r>
  </si>
  <si>
    <r>
      <rPr>
        <b val="true"/>
        <sz val="10"/>
        <color rgb="FF000000"/>
        <rFont val="Arial"/>
        <family val="0"/>
        <charset val="1"/>
      </rPr>
      <t xml:space="preserve">Sontex Superstatic 440 3.5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DN25, Kv = 8.75</t>
    </r>
  </si>
  <si>
    <r>
      <rPr>
        <b val="true"/>
        <sz val="10"/>
        <color rgb="FF000000"/>
        <rFont val="Arial"/>
        <family val="0"/>
        <charset val="1"/>
      </rPr>
      <t xml:space="preserve">Qalcosonic E3 1.5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DN20, Kv = 6.23</t>
    </r>
  </si>
  <si>
    <r>
      <rPr>
        <b val="true"/>
        <sz val="10"/>
        <color rgb="FF000000"/>
        <rFont val="Arial"/>
        <family val="0"/>
        <charset val="1"/>
      </rPr>
      <t xml:space="preserve">Qalcosonic E3 2.5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DN20, Kv = 8.15</t>
    </r>
  </si>
  <si>
    <r>
      <rPr>
        <b val="true"/>
        <sz val="10"/>
        <color rgb="FF000000"/>
        <rFont val="Arial"/>
        <family val="0"/>
        <charset val="1"/>
      </rPr>
      <t xml:space="preserve">Qalcosonic E3 3.5 m</t>
    </r>
    <r>
      <rPr>
        <b val="true"/>
        <vertAlign val="superscript"/>
        <sz val="10"/>
        <color rgb="FF000000"/>
        <rFont val="Arial"/>
        <family val="0"/>
        <charset val="1"/>
      </rPr>
      <t xml:space="preserve">3</t>
    </r>
    <r>
      <rPr>
        <b val="true"/>
        <sz val="10"/>
        <color rgb="FF000000"/>
        <rFont val="Arial"/>
        <family val="0"/>
        <charset val="1"/>
      </rPr>
      <t xml:space="preserve">/hr, DN25, Kv = 17.5</t>
    </r>
  </si>
  <si>
    <t xml:space="preserve">Sika VVX20 2-40 lit/min, Kv = 4.62</t>
  </si>
  <si>
    <t xml:space="preserve">Sika VVX20 5-80 lit/min, Kv = 9.6</t>
  </si>
  <si>
    <t xml:space="preserve">Pressure causing energy waste and/or limiting flowrate</t>
  </si>
  <si>
    <t xml:space="preserve">For many systems, pressure a bit too high / not ideal</t>
  </si>
  <si>
    <t xml:space="preserve">Reasonable </t>
  </si>
  <si>
    <t xml:space="preserve">Good low pressure for most systems</t>
  </si>
  <si>
    <t xml:space="preserve">Note – this is only our opinion. Circumstance will affect requirements.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</si>
</sst>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0.0000"/>
    <numFmt numFmtId="168" formatCode="0.0"/>
    <numFmt numFmtId="169" formatCode="0.000"/>
    <numFmt numFmtId="170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u val="single"/>
      <sz val="11"/>
      <color rgb="FF000000"/>
      <name val="Cambria"/>
      <family val="0"/>
      <charset val="1"/>
    </font>
    <font>
      <b val="true"/>
      <vertAlign val="superscript"/>
      <sz val="10"/>
      <color rgb="FF000000"/>
      <name val="Arial"/>
      <family val="0"/>
      <charset val="1"/>
    </font>
    <font>
      <vertAlign val="superscript"/>
      <sz val="10"/>
      <color rgb="FF000000"/>
      <name val="Arial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EEEEEE"/>
        <bgColor rgb="FFF6F9D4"/>
      </patternFill>
    </fill>
    <fill>
      <patternFill patternType="solid">
        <fgColor rgb="FFFFFFD7"/>
        <bgColor rgb="FFF6F9D4"/>
      </patternFill>
    </fill>
    <fill>
      <patternFill patternType="solid">
        <fgColor rgb="FFCCCCCC"/>
        <bgColor rgb="FFCCCCFF"/>
      </patternFill>
    </fill>
    <fill>
      <patternFill patternType="solid">
        <fgColor rgb="FFFFFFFF"/>
        <bgColor rgb="FFFFFFD7"/>
      </patternFill>
    </fill>
    <fill>
      <patternFill patternType="solid">
        <fgColor rgb="FFFFAA95"/>
        <bgColor rgb="FFFFCC99"/>
      </patternFill>
    </fill>
    <fill>
      <patternFill patternType="solid">
        <fgColor rgb="FFFFBF00"/>
        <bgColor rgb="FFFF9900"/>
      </patternFill>
    </fill>
    <fill>
      <patternFill patternType="solid">
        <fgColor rgb="FFE8F2A1"/>
        <bgColor rgb="FFF6F9D4"/>
      </patternFill>
    </fill>
    <fill>
      <patternFill patternType="solid">
        <fgColor rgb="FF81D41A"/>
        <bgColor rgb="FF969696"/>
      </patternFill>
    </fill>
    <fill>
      <patternFill patternType="solid">
        <fgColor rgb="FFFF0000"/>
        <bgColor rgb="FF993300"/>
      </patternFill>
    </fill>
    <fill>
      <patternFill patternType="solid">
        <fgColor rgb="FFF6F9D4"/>
        <bgColor rgb="FFFFFFD7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7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8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9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9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7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1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8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8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7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11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D7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6F9D4"/>
      <rgbColor rgb="FFE8F2A1"/>
      <rgbColor rgb="FF99CCFF"/>
      <rgbColor rgb="FFFFAA95"/>
      <rgbColor rgb="FFCC99FF"/>
      <rgbColor rgb="FFFFCC99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49" activeCellId="0" sqref="O49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22.51"/>
    <col collapsed="false" customWidth="true" hidden="false" outlineLevel="0" max="2" min="2" style="0" width="7.38"/>
    <col collapsed="false" customWidth="true" hidden="false" outlineLevel="0" max="4" min="3" style="0" width="11.52"/>
    <col collapsed="false" customWidth="true" hidden="false" outlineLevel="0" max="5" min="5" style="0" width="5.88"/>
    <col collapsed="false" customWidth="true" hidden="false" outlineLevel="0" max="6" min="6" style="0" width="10.25"/>
    <col collapsed="false" customWidth="true" hidden="false" outlineLevel="0" max="7" min="7" style="0" width="7.13"/>
    <col collapsed="false" customWidth="true" hidden="false" outlineLevel="0" max="8" min="8" style="0" width="7.87"/>
    <col collapsed="false" customWidth="true" hidden="false" outlineLevel="0" max="9" min="9" style="0" width="6.62"/>
    <col collapsed="false" customWidth="true" hidden="false" outlineLevel="0" max="10" min="10" style="0" width="2.5"/>
    <col collapsed="false" customWidth="true" hidden="false" outlineLevel="0" max="11" min="11" style="0" width="9.13"/>
    <col collapsed="false" customWidth="true" hidden="false" outlineLevel="0" max="25" min="12" style="0" width="8.63"/>
    <col collapsed="false" customWidth="true" hidden="false" outlineLevel="0" max="1024" min="1024" style="0" width="11.52"/>
  </cols>
  <sheetData>
    <row r="1" customFormat="false" ht="12.75" hidden="false" customHeight="true" outlineLevel="0" collapsed="false">
      <c r="A1" s="1"/>
      <c r="B1" s="2"/>
      <c r="C1" s="2"/>
      <c r="D1" s="2"/>
      <c r="E1" s="2"/>
      <c r="F1" s="2"/>
      <c r="G1" s="1"/>
      <c r="H1" s="2"/>
      <c r="I1" s="1"/>
      <c r="J1" s="1"/>
      <c r="K1" s="3"/>
    </row>
    <row r="2" customFormat="false" ht="12.75" hidden="false" customHeight="true" outlineLevel="0" collapsed="false">
      <c r="A2" s="1" t="s">
        <v>0</v>
      </c>
      <c r="B2" s="2"/>
      <c r="C2" s="2"/>
      <c r="D2" s="2"/>
      <c r="E2" s="2"/>
      <c r="F2" s="2"/>
      <c r="G2" s="1"/>
      <c r="H2" s="4" t="n">
        <v>7</v>
      </c>
      <c r="I2" s="5" t="s">
        <v>1</v>
      </c>
      <c r="J2" s="1"/>
      <c r="K2" s="3"/>
    </row>
    <row r="3" customFormat="false" ht="12.75" hidden="false" customHeight="true" outlineLevel="0" collapsed="false">
      <c r="A3" s="1" t="s">
        <v>2</v>
      </c>
      <c r="B3" s="2"/>
      <c r="C3" s="2"/>
      <c r="D3" s="2"/>
      <c r="E3" s="2"/>
      <c r="F3" s="2"/>
      <c r="G3" s="1"/>
      <c r="H3" s="4" t="n">
        <v>5</v>
      </c>
      <c r="I3" s="5" t="s">
        <v>3</v>
      </c>
      <c r="J3" s="1"/>
      <c r="K3" s="3"/>
    </row>
    <row r="4" customFormat="false" ht="12.75" hidden="false" customHeight="true" outlineLevel="0" collapsed="false">
      <c r="A4" s="1"/>
      <c r="B4" s="2"/>
      <c r="C4" s="2"/>
      <c r="D4" s="2"/>
      <c r="E4" s="2"/>
      <c r="F4" s="2"/>
      <c r="G4" s="1"/>
      <c r="H4" s="6" t="n">
        <f aca="false">H2*1000/(4150*H3)</f>
        <v>0.337349397590361</v>
      </c>
      <c r="I4" s="1" t="s">
        <v>4</v>
      </c>
      <c r="J4" s="1"/>
      <c r="K4" s="3"/>
    </row>
    <row r="5" customFormat="false" ht="12.75" hidden="false" customHeight="true" outlineLevel="0" collapsed="false">
      <c r="A5" s="1"/>
      <c r="B5" s="2"/>
      <c r="C5" s="2"/>
      <c r="D5" s="2"/>
      <c r="E5" s="2"/>
      <c r="F5" s="2"/>
      <c r="G5" s="1"/>
      <c r="H5" s="6" t="n">
        <f aca="false">H4*60</f>
        <v>20.2409638554217</v>
      </c>
      <c r="I5" s="1" t="s">
        <v>5</v>
      </c>
      <c r="J5" s="1"/>
      <c r="K5" s="3"/>
    </row>
    <row r="6" customFormat="false" ht="12.75" hidden="false" customHeight="true" outlineLevel="0" collapsed="false">
      <c r="A6" s="1" t="s">
        <v>6</v>
      </c>
      <c r="B6" s="2"/>
      <c r="C6" s="2"/>
      <c r="D6" s="2"/>
      <c r="E6" s="2"/>
      <c r="F6" s="2"/>
      <c r="G6" s="1"/>
      <c r="H6" s="7" t="n">
        <f aca="false">H4*3600*0.001</f>
        <v>1.2144578313253</v>
      </c>
      <c r="I6" s="8" t="s">
        <v>7</v>
      </c>
      <c r="J6" s="1"/>
      <c r="K6" s="3"/>
    </row>
    <row r="7" customFormat="false" ht="12.75" hidden="false" customHeight="true" outlineLevel="0" collapsed="false">
      <c r="A7" s="1"/>
      <c r="B7" s="2"/>
      <c r="C7" s="2"/>
      <c r="D7" s="2"/>
      <c r="E7" s="2"/>
      <c r="F7" s="2"/>
      <c r="G7" s="1"/>
      <c r="H7" s="1"/>
      <c r="I7" s="1"/>
      <c r="J7" s="1"/>
      <c r="K7" s="3"/>
    </row>
    <row r="8" customFormat="false" ht="12.75" hidden="false" customHeight="true" outlineLevel="0" collapsed="false">
      <c r="A8" s="1"/>
      <c r="B8" s="2"/>
      <c r="C8" s="2"/>
      <c r="D8" s="2"/>
      <c r="E8" s="9" t="s">
        <v>8</v>
      </c>
      <c r="F8" s="9" t="s">
        <v>9</v>
      </c>
      <c r="G8" s="1"/>
      <c r="H8" s="10" t="s">
        <v>10</v>
      </c>
      <c r="I8" s="10"/>
      <c r="J8" s="1"/>
      <c r="K8" s="11"/>
    </row>
    <row r="9" customFormat="false" ht="12.75" hidden="false" customHeight="true" outlineLevel="0" collapsed="false">
      <c r="A9" s="12" t="s">
        <v>11</v>
      </c>
      <c r="B9" s="13" t="s">
        <v>12</v>
      </c>
      <c r="C9" s="13" t="s">
        <v>13</v>
      </c>
      <c r="D9" s="13" t="s">
        <v>14</v>
      </c>
      <c r="E9" s="13" t="s">
        <v>15</v>
      </c>
      <c r="F9" s="13" t="s">
        <v>16</v>
      </c>
      <c r="G9" s="13" t="s">
        <v>17</v>
      </c>
      <c r="H9" s="13" t="s">
        <v>18</v>
      </c>
      <c r="I9" s="14" t="s">
        <v>19</v>
      </c>
      <c r="J9" s="1"/>
      <c r="K9" s="3"/>
    </row>
    <row r="10" customFormat="false" ht="12.75" hidden="true" customHeight="true" outlineLevel="0" collapsed="false">
      <c r="A10" s="15" t="s">
        <v>20</v>
      </c>
      <c r="B10" s="2" t="s">
        <v>21</v>
      </c>
      <c r="C10" s="2"/>
      <c r="D10" s="2" t="s">
        <v>22</v>
      </c>
      <c r="E10" s="2" t="n">
        <v>1.5</v>
      </c>
      <c r="F10" s="2" t="n">
        <v>0.075</v>
      </c>
      <c r="G10" s="6" t="n">
        <f aca="false">E10/SQRT(F10)</f>
        <v>5.47722557505166</v>
      </c>
      <c r="H10" s="6" t="n">
        <f aca="false">($H$6/G10)^2</f>
        <v>0.0491635941355785</v>
      </c>
      <c r="I10" s="16" t="n">
        <f aca="false">H10*10.2</f>
        <v>0.5014686601829</v>
      </c>
      <c r="J10" s="1"/>
      <c r="K10" s="17"/>
    </row>
    <row r="11" customFormat="false" ht="12.75" hidden="false" customHeight="true" outlineLevel="0" collapsed="false">
      <c r="A11" s="15" t="s">
        <v>20</v>
      </c>
      <c r="B11" s="2" t="s">
        <v>21</v>
      </c>
      <c r="C11" s="2"/>
      <c r="D11" s="2" t="s">
        <v>22</v>
      </c>
      <c r="E11" s="2" t="n">
        <v>2.5</v>
      </c>
      <c r="F11" s="2" t="n">
        <v>0.1</v>
      </c>
      <c r="G11" s="6" t="n">
        <f aca="false">E11/SQRT(F11)</f>
        <v>7.90569415042095</v>
      </c>
      <c r="H11" s="6" t="n">
        <f aca="false">($H$6/G11)^2</f>
        <v>0.0235985251850777</v>
      </c>
      <c r="I11" s="16" t="n">
        <f aca="false">H11*10.2</f>
        <v>0.240704956887792</v>
      </c>
      <c r="J11" s="1"/>
      <c r="K11" s="17"/>
    </row>
    <row r="12" customFormat="false" ht="12.75" hidden="false" customHeight="true" outlineLevel="0" collapsed="false">
      <c r="A12" s="15" t="s">
        <v>20</v>
      </c>
      <c r="B12" s="2" t="s">
        <v>23</v>
      </c>
      <c r="C12" s="2"/>
      <c r="D12" s="2" t="s">
        <v>22</v>
      </c>
      <c r="E12" s="2" t="n">
        <v>6</v>
      </c>
      <c r="F12" s="2" t="n">
        <v>0.128</v>
      </c>
      <c r="G12" s="6" t="n">
        <f aca="false">E12/SQRT(F12)</f>
        <v>16.7705098312484</v>
      </c>
      <c r="H12" s="6" t="n">
        <f aca="false">($H$6/G12)^2</f>
        <v>0.00524411670779504</v>
      </c>
      <c r="I12" s="16" t="n">
        <f aca="false">H12*10.2</f>
        <v>0.0534899904195094</v>
      </c>
      <c r="J12" s="1"/>
      <c r="K12" s="17"/>
    </row>
    <row r="13" customFormat="false" ht="12.75" hidden="false" customHeight="true" outlineLevel="0" collapsed="false">
      <c r="A13" s="15"/>
      <c r="B13" s="2"/>
      <c r="C13" s="2"/>
      <c r="D13" s="2"/>
      <c r="E13" s="2"/>
      <c r="F13" s="2"/>
      <c r="G13" s="2"/>
      <c r="H13" s="6"/>
      <c r="I13" s="18"/>
      <c r="J13" s="1"/>
      <c r="K13" s="17"/>
    </row>
    <row r="14" customFormat="false" ht="12.75" hidden="true" customHeight="true" outlineLevel="0" collapsed="false">
      <c r="A14" s="19" t="s">
        <v>24</v>
      </c>
      <c r="B14" s="2" t="s">
        <v>25</v>
      </c>
      <c r="C14" s="2"/>
      <c r="D14" s="2"/>
      <c r="E14" s="2" t="n">
        <v>1.5</v>
      </c>
      <c r="F14" s="2"/>
      <c r="G14" s="2" t="n">
        <v>4.89</v>
      </c>
      <c r="H14" s="6" t="n">
        <f aca="false">($H$6/G14)^2</f>
        <v>0.0616803971239395</v>
      </c>
      <c r="I14" s="16" t="n">
        <f aca="false">H14*10.2</f>
        <v>0.629140050664183</v>
      </c>
      <c r="J14" s="1"/>
      <c r="K14" s="17"/>
    </row>
    <row r="15" customFormat="false" ht="12.75" hidden="false" customHeight="true" outlineLevel="0" collapsed="false">
      <c r="A15" s="19" t="s">
        <v>24</v>
      </c>
      <c r="B15" s="2" t="s">
        <v>21</v>
      </c>
      <c r="C15" s="2"/>
      <c r="D15" s="2"/>
      <c r="E15" s="2" t="n">
        <v>2.5</v>
      </c>
      <c r="F15" s="2"/>
      <c r="G15" s="2" t="n">
        <v>8.15</v>
      </c>
      <c r="H15" s="6" t="n">
        <f aca="false">($H$6/G15)^2</f>
        <v>0.0222049429646182</v>
      </c>
      <c r="I15" s="16" t="n">
        <f aca="false">H15*10.2</f>
        <v>0.226490418239106</v>
      </c>
      <c r="J15" s="1"/>
      <c r="K15" s="17"/>
    </row>
    <row r="16" customFormat="false" ht="12.75" hidden="false" customHeight="true" outlineLevel="0" collapsed="false">
      <c r="A16" s="19" t="s">
        <v>26</v>
      </c>
      <c r="B16" s="2"/>
      <c r="C16" s="2"/>
      <c r="D16" s="2"/>
      <c r="E16" s="2" t="n">
        <v>2.5</v>
      </c>
      <c r="F16" s="2"/>
      <c r="G16" s="2" t="n">
        <v>13.5</v>
      </c>
      <c r="H16" s="6" t="n">
        <f aca="false">($H$6/G16)^2</f>
        <v>0.00809277269721456</v>
      </c>
      <c r="I16" s="16" t="n">
        <f aca="false">H16*10.2</f>
        <v>0.0825462815115885</v>
      </c>
      <c r="J16" s="1"/>
      <c r="K16" s="17"/>
    </row>
    <row r="17" customFormat="false" ht="12.75" hidden="true" customHeight="true" outlineLevel="0" collapsed="false">
      <c r="A17" s="19" t="s">
        <v>27</v>
      </c>
      <c r="B17" s="2" t="s">
        <v>25</v>
      </c>
      <c r="C17" s="2" t="s">
        <v>28</v>
      </c>
      <c r="D17" s="2" t="s">
        <v>22</v>
      </c>
      <c r="E17" s="2" t="n">
        <v>0.6</v>
      </c>
      <c r="F17" s="2" t="n">
        <v>0.03</v>
      </c>
      <c r="G17" s="6" t="n">
        <f aca="false">E17/SQRT(F17)</f>
        <v>3.46410161513775</v>
      </c>
      <c r="H17" s="6" t="n">
        <f aca="false">($H$6/G17)^2</f>
        <v>0.122908985338946</v>
      </c>
      <c r="I17" s="16" t="n">
        <f aca="false">H17*10.2</f>
        <v>1.25367165045725</v>
      </c>
      <c r="J17" s="1"/>
      <c r="K17" s="17"/>
    </row>
    <row r="18" customFormat="false" ht="12.75" hidden="true" customHeight="true" outlineLevel="0" collapsed="false">
      <c r="A18" s="19" t="s">
        <v>27</v>
      </c>
      <c r="B18" s="2" t="s">
        <v>21</v>
      </c>
      <c r="C18" s="2" t="s">
        <v>28</v>
      </c>
      <c r="D18" s="2" t="s">
        <v>22</v>
      </c>
      <c r="E18" s="2" t="n">
        <v>1.5</v>
      </c>
      <c r="F18" s="2" t="n">
        <v>0.09</v>
      </c>
      <c r="G18" s="6" t="n">
        <f aca="false">E18/SQRT(F18)</f>
        <v>5</v>
      </c>
      <c r="H18" s="6" t="n">
        <f aca="false">($H$6/G18)^2</f>
        <v>0.0589963129626941</v>
      </c>
      <c r="I18" s="16" t="n">
        <f aca="false">H18*10.2</f>
        <v>0.60176239221948</v>
      </c>
      <c r="J18" s="1"/>
      <c r="K18" s="17"/>
    </row>
    <row r="19" customFormat="false" ht="12.75" hidden="false" customHeight="true" outlineLevel="0" collapsed="false">
      <c r="A19" s="19"/>
      <c r="B19" s="2"/>
      <c r="C19" s="2"/>
      <c r="D19" s="2"/>
      <c r="E19" s="2"/>
      <c r="F19" s="2"/>
      <c r="G19" s="6"/>
      <c r="H19" s="6"/>
      <c r="I19" s="18"/>
      <c r="J19" s="1"/>
      <c r="K19" s="17"/>
    </row>
    <row r="20" customFormat="false" ht="12.75" hidden="false" customHeight="true" outlineLevel="0" collapsed="false">
      <c r="A20" s="19" t="s">
        <v>27</v>
      </c>
      <c r="B20" s="2" t="s">
        <v>21</v>
      </c>
      <c r="C20" s="2" t="s">
        <v>29</v>
      </c>
      <c r="D20" s="2" t="s">
        <v>22</v>
      </c>
      <c r="E20" s="2" t="n">
        <v>2.5</v>
      </c>
      <c r="F20" s="2" t="n">
        <v>0.09</v>
      </c>
      <c r="G20" s="6" t="n">
        <f aca="false">E20/SQRT(F20)</f>
        <v>8.33333333333333</v>
      </c>
      <c r="H20" s="6" t="n">
        <f aca="false">($H$6/G20)^2</f>
        <v>0.0212386726665699</v>
      </c>
      <c r="I20" s="16" t="n">
        <f aca="false">H20*10.2</f>
        <v>0.216634461199013</v>
      </c>
      <c r="J20" s="1"/>
      <c r="K20" s="17"/>
    </row>
    <row r="21" customFormat="false" ht="12.75" hidden="false" customHeight="true" outlineLevel="0" collapsed="false">
      <c r="A21" s="19" t="s">
        <v>27</v>
      </c>
      <c r="B21" s="2" t="s">
        <v>23</v>
      </c>
      <c r="C21" s="2" t="s">
        <v>28</v>
      </c>
      <c r="D21" s="2" t="s">
        <v>22</v>
      </c>
      <c r="E21" s="2" t="n">
        <v>3.5</v>
      </c>
      <c r="F21" s="2" t="n">
        <v>0.07</v>
      </c>
      <c r="G21" s="6" t="n">
        <f aca="false">E21/SQRT(F21)</f>
        <v>13.228756555323</v>
      </c>
      <c r="H21" s="6" t="n">
        <f aca="false">($H$6/G21)^2</f>
        <v>0.00842804470895631</v>
      </c>
      <c r="I21" s="16" t="n">
        <f aca="false">H21*10.2</f>
        <v>0.0859660560313544</v>
      </c>
      <c r="J21" s="1"/>
      <c r="K21" s="17"/>
    </row>
    <row r="22" customFormat="false" ht="12.75" hidden="false" customHeight="true" outlineLevel="0" collapsed="false">
      <c r="A22" s="19" t="s">
        <v>27</v>
      </c>
      <c r="B22" s="2" t="s">
        <v>23</v>
      </c>
      <c r="C22" s="2"/>
      <c r="D22" s="2" t="s">
        <v>22</v>
      </c>
      <c r="E22" s="2" t="n">
        <v>6</v>
      </c>
      <c r="F22" s="2" t="n">
        <v>0.06</v>
      </c>
      <c r="G22" s="6" t="n">
        <f aca="false">E22/SQRT(F22)</f>
        <v>24.4948974278318</v>
      </c>
      <c r="H22" s="6" t="n">
        <f aca="false">($H$6/G22)^2</f>
        <v>0.00245817970677892</v>
      </c>
      <c r="I22" s="16" t="n">
        <f aca="false">H22*10.2</f>
        <v>0.025073433009145</v>
      </c>
      <c r="J22" s="1"/>
      <c r="K22" s="17"/>
    </row>
    <row r="23" customFormat="false" ht="12.75" hidden="true" customHeight="true" outlineLevel="0" collapsed="false">
      <c r="A23" s="19" t="s">
        <v>26</v>
      </c>
      <c r="B23" s="2"/>
      <c r="C23" s="2"/>
      <c r="D23" s="2"/>
      <c r="E23" s="2" t="n">
        <v>1.5</v>
      </c>
      <c r="F23" s="2"/>
      <c r="G23" s="2" t="n">
        <v>3</v>
      </c>
      <c r="H23" s="6" t="n">
        <f aca="false">($H$6/G23)^2</f>
        <v>0.163878647118595</v>
      </c>
      <c r="I23" s="16" t="n">
        <f aca="false">H23*10.2</f>
        <v>1.67156220060967</v>
      </c>
      <c r="J23" s="1"/>
      <c r="K23" s="17"/>
    </row>
    <row r="24" customFormat="false" ht="12.75" hidden="false" customHeight="true" outlineLevel="0" collapsed="false">
      <c r="A24" s="19"/>
      <c r="B24" s="2"/>
      <c r="C24" s="2"/>
      <c r="D24" s="2"/>
      <c r="E24" s="2"/>
      <c r="F24" s="2"/>
      <c r="G24" s="2"/>
      <c r="H24" s="6"/>
      <c r="I24" s="18"/>
      <c r="J24" s="1"/>
      <c r="K24" s="17"/>
    </row>
    <row r="25" customFormat="false" ht="12.75" hidden="true" customHeight="true" outlineLevel="0" collapsed="false">
      <c r="A25" s="19" t="s">
        <v>30</v>
      </c>
      <c r="B25" s="2" t="s">
        <v>25</v>
      </c>
      <c r="C25" s="2"/>
      <c r="D25" s="2" t="s">
        <v>31</v>
      </c>
      <c r="E25" s="2" t="n">
        <v>1.5</v>
      </c>
      <c r="F25" s="2" t="n">
        <v>0.2</v>
      </c>
      <c r="G25" s="6" t="n">
        <f aca="false">E25/SQRT(F25)</f>
        <v>3.35410196624968</v>
      </c>
      <c r="H25" s="6" t="n">
        <f aca="false">($H$6/G25)^2</f>
        <v>0.131102917694876</v>
      </c>
      <c r="I25" s="16" t="n">
        <f aca="false">H25*10.2</f>
        <v>1.33724976048773</v>
      </c>
      <c r="J25" s="1"/>
      <c r="K25" s="17"/>
    </row>
    <row r="26" customFormat="false" ht="12.75" hidden="false" customHeight="true" outlineLevel="0" collapsed="false">
      <c r="A26" s="19" t="s">
        <v>30</v>
      </c>
      <c r="B26" s="2" t="s">
        <v>21</v>
      </c>
      <c r="C26" s="2" t="s">
        <v>29</v>
      </c>
      <c r="D26" s="2" t="s">
        <v>31</v>
      </c>
      <c r="E26" s="2" t="n">
        <v>2.5</v>
      </c>
      <c r="F26" s="2" t="n">
        <v>0.2</v>
      </c>
      <c r="G26" s="6" t="n">
        <f aca="false">E26/SQRT(F26)</f>
        <v>5.59016994374947</v>
      </c>
      <c r="H26" s="6" t="n">
        <f aca="false">($H$6/G26)^2</f>
        <v>0.0471970503701553</v>
      </c>
      <c r="I26" s="16" t="n">
        <f aca="false">H26*10.2</f>
        <v>0.481409913775584</v>
      </c>
      <c r="J26" s="1"/>
      <c r="K26" s="17"/>
    </row>
    <row r="27" customFormat="false" ht="12.75" hidden="true" customHeight="true" outlineLevel="0" collapsed="false">
      <c r="A27" s="19" t="s">
        <v>32</v>
      </c>
      <c r="B27" s="2" t="s">
        <v>25</v>
      </c>
      <c r="C27" s="2"/>
      <c r="D27" s="2" t="s">
        <v>31</v>
      </c>
      <c r="E27" s="2" t="n">
        <v>0.6</v>
      </c>
      <c r="F27" s="2" t="n">
        <v>0.19</v>
      </c>
      <c r="G27" s="6" t="n">
        <f aca="false">E27/SQRT(F27)</f>
        <v>1.37649440322337</v>
      </c>
      <c r="H27" s="6" t="n">
        <f aca="false">($H$6/G27)^2</f>
        <v>0.778423573813326</v>
      </c>
      <c r="I27" s="16" t="n">
        <f aca="false">H27*10.2</f>
        <v>7.93992045289592</v>
      </c>
      <c r="J27" s="1"/>
      <c r="K27" s="17"/>
    </row>
    <row r="28" customFormat="false" ht="12.75" hidden="true" customHeight="true" outlineLevel="0" collapsed="false">
      <c r="A28" s="19" t="s">
        <v>32</v>
      </c>
      <c r="B28" s="2" t="s">
        <v>21</v>
      </c>
      <c r="C28" s="2"/>
      <c r="D28" s="2" t="s">
        <v>31</v>
      </c>
      <c r="E28" s="2" t="n">
        <v>1.5</v>
      </c>
      <c r="F28" s="2" t="n">
        <v>0.2</v>
      </c>
      <c r="G28" s="6" t="n">
        <f aca="false">E28/SQRT(F28)</f>
        <v>3.35410196624968</v>
      </c>
      <c r="H28" s="6" t="n">
        <f aca="false">($H$6/G28)^2</f>
        <v>0.131102917694876</v>
      </c>
      <c r="I28" s="16" t="n">
        <f aca="false">H28*10.2</f>
        <v>1.33724976048773</v>
      </c>
      <c r="J28" s="1"/>
      <c r="K28" s="17"/>
    </row>
    <row r="29" customFormat="false" ht="12.75" hidden="false" customHeight="true" outlineLevel="0" collapsed="false">
      <c r="A29" s="19" t="s">
        <v>32</v>
      </c>
      <c r="B29" s="2" t="s">
        <v>21</v>
      </c>
      <c r="C29" s="2" t="s">
        <v>29</v>
      </c>
      <c r="D29" s="2" t="s">
        <v>31</v>
      </c>
      <c r="E29" s="2" t="n">
        <v>2.5</v>
      </c>
      <c r="F29" s="2" t="n">
        <v>0.19</v>
      </c>
      <c r="G29" s="6" t="n">
        <f aca="false">E29/SQRT(F29)</f>
        <v>5.73539334676404</v>
      </c>
      <c r="H29" s="6" t="n">
        <f aca="false">($H$6/G29)^2</f>
        <v>0.0448371978516475</v>
      </c>
      <c r="I29" s="16" t="n">
        <f aca="false">H29*10.2</f>
        <v>0.457339418086805</v>
      </c>
      <c r="J29" s="1"/>
      <c r="K29" s="17"/>
    </row>
    <row r="30" customFormat="false" ht="12.75" hidden="false" customHeight="true" outlineLevel="0" collapsed="false">
      <c r="A30" s="19"/>
      <c r="B30" s="2"/>
      <c r="C30" s="2"/>
      <c r="D30" s="2"/>
      <c r="E30" s="2"/>
      <c r="F30" s="2"/>
      <c r="G30" s="6"/>
      <c r="H30" s="6"/>
      <c r="I30" s="18"/>
      <c r="J30" s="1"/>
      <c r="K30" s="17"/>
    </row>
    <row r="31" customFormat="false" ht="12.75" hidden="true" customHeight="true" outlineLevel="0" collapsed="false">
      <c r="A31" s="19" t="s">
        <v>33</v>
      </c>
      <c r="B31" s="2" t="s">
        <v>25</v>
      </c>
      <c r="C31" s="2"/>
      <c r="D31" s="2" t="s">
        <v>31</v>
      </c>
      <c r="E31" s="2" t="n">
        <v>1.5</v>
      </c>
      <c r="F31" s="2" t="n">
        <v>0.25</v>
      </c>
      <c r="G31" s="6" t="n">
        <f aca="false">E31/SQRT(F31)</f>
        <v>3</v>
      </c>
      <c r="H31" s="6" t="n">
        <f aca="false">($H$6/G31)^2</f>
        <v>0.163878647118595</v>
      </c>
      <c r="I31" s="16" t="n">
        <f aca="false">H31*10.2</f>
        <v>1.67156220060967</v>
      </c>
      <c r="J31" s="1"/>
      <c r="K31" s="17"/>
    </row>
    <row r="32" customFormat="false" ht="12.75" hidden="false" customHeight="true" outlineLevel="0" collapsed="false">
      <c r="A32" s="19" t="s">
        <v>33</v>
      </c>
      <c r="B32" s="2" t="s">
        <v>21</v>
      </c>
      <c r="C32" s="2"/>
      <c r="D32" s="2" t="s">
        <v>31</v>
      </c>
      <c r="E32" s="2" t="n">
        <v>2.5</v>
      </c>
      <c r="F32" s="2" t="n">
        <v>0.25</v>
      </c>
      <c r="G32" s="6" t="n">
        <f aca="false">E32/SQRT(F32)</f>
        <v>5</v>
      </c>
      <c r="H32" s="6" t="n">
        <f aca="false">($H$6/G32)^2</f>
        <v>0.0589963129626941</v>
      </c>
      <c r="I32" s="16" t="n">
        <f aca="false">H32*10.2</f>
        <v>0.60176239221948</v>
      </c>
      <c r="J32" s="1"/>
      <c r="K32" s="17"/>
    </row>
    <row r="33" customFormat="false" ht="12.75" hidden="false" customHeight="true" outlineLevel="0" collapsed="false">
      <c r="A33" s="19" t="s">
        <v>34</v>
      </c>
      <c r="B33" s="2" t="s">
        <v>23</v>
      </c>
      <c r="C33" s="2"/>
      <c r="D33" s="2" t="s">
        <v>31</v>
      </c>
      <c r="E33" s="2" t="n">
        <v>3.5</v>
      </c>
      <c r="F33" s="2" t="n">
        <v>0.16</v>
      </c>
      <c r="G33" s="6" t="n">
        <f aca="false">E33/SQRT(F33)</f>
        <v>8.75</v>
      </c>
      <c r="H33" s="6" t="n">
        <f aca="false">($H$6/G33)^2</f>
        <v>0.0192641021919001</v>
      </c>
      <c r="I33" s="16" t="n">
        <f aca="false">H33*10.2</f>
        <v>0.196493842357381</v>
      </c>
      <c r="J33" s="1"/>
      <c r="K33" s="17"/>
    </row>
    <row r="34" customFormat="false" ht="12.75" hidden="false" customHeight="true" outlineLevel="0" collapsed="false">
      <c r="A34" s="19" t="s">
        <v>34</v>
      </c>
      <c r="B34" s="2" t="s">
        <v>23</v>
      </c>
      <c r="C34" s="2"/>
      <c r="D34" s="2" t="s">
        <v>31</v>
      </c>
      <c r="E34" s="2" t="n">
        <v>6</v>
      </c>
      <c r="F34" s="2" t="n">
        <v>0.16</v>
      </c>
      <c r="G34" s="6" t="n">
        <f aca="false">E34/SQRT(F34)</f>
        <v>15</v>
      </c>
      <c r="H34" s="6" t="n">
        <f aca="false">($H$6/G34)^2</f>
        <v>0.00655514588474379</v>
      </c>
      <c r="I34" s="16" t="n">
        <f aca="false">H34*10.2</f>
        <v>0.0668624880243867</v>
      </c>
      <c r="J34" s="1"/>
      <c r="K34" s="17"/>
    </row>
    <row r="35" customFormat="false" ht="12.75" hidden="false" customHeight="true" outlineLevel="0" collapsed="false">
      <c r="A35" s="19"/>
      <c r="B35" s="2"/>
      <c r="C35" s="2"/>
      <c r="D35" s="2"/>
      <c r="E35" s="2"/>
      <c r="F35" s="2"/>
      <c r="G35" s="6"/>
      <c r="H35" s="6"/>
      <c r="I35" s="18"/>
      <c r="J35" s="1"/>
      <c r="K35" s="17"/>
    </row>
    <row r="36" customFormat="false" ht="12.75" hidden="false" customHeight="true" outlineLevel="0" collapsed="false">
      <c r="A36" s="19" t="s">
        <v>35</v>
      </c>
      <c r="B36" s="2" t="s">
        <v>23</v>
      </c>
      <c r="C36" s="2"/>
      <c r="D36" s="2" t="s">
        <v>31</v>
      </c>
      <c r="E36" s="2" t="n">
        <v>2.5</v>
      </c>
      <c r="F36" s="2" t="n">
        <v>0.25</v>
      </c>
      <c r="G36" s="6" t="n">
        <f aca="false">E36/SQRT(F36)</f>
        <v>5</v>
      </c>
      <c r="H36" s="6" t="n">
        <f aca="false">($H$6/G36)^2</f>
        <v>0.0589963129626941</v>
      </c>
      <c r="I36" s="16" t="n">
        <f aca="false">H36*10.2</f>
        <v>0.60176239221948</v>
      </c>
      <c r="J36" s="1"/>
      <c r="K36" s="17"/>
    </row>
    <row r="37" customFormat="false" ht="12.75" hidden="false" customHeight="true" outlineLevel="0" collapsed="false">
      <c r="A37" s="19" t="s">
        <v>35</v>
      </c>
      <c r="B37" s="2" t="s">
        <v>23</v>
      </c>
      <c r="C37" s="2" t="s">
        <v>28</v>
      </c>
      <c r="D37" s="2" t="s">
        <v>31</v>
      </c>
      <c r="E37" s="2" t="n">
        <v>3.5</v>
      </c>
      <c r="F37" s="2" t="n">
        <v>0.16</v>
      </c>
      <c r="G37" s="6" t="n">
        <f aca="false">E37/SQRT(F37)</f>
        <v>8.75</v>
      </c>
      <c r="H37" s="6" t="n">
        <f aca="false">($H$6/G37)^2</f>
        <v>0.0192641021919001</v>
      </c>
      <c r="I37" s="16" t="n">
        <f aca="false">H37*10.2</f>
        <v>0.196493842357381</v>
      </c>
      <c r="J37" s="1"/>
      <c r="K37" s="17"/>
    </row>
    <row r="38" customFormat="false" ht="12.75" hidden="false" customHeight="true" outlineLevel="0" collapsed="false">
      <c r="A38" s="19" t="s">
        <v>35</v>
      </c>
      <c r="B38" s="2" t="s">
        <v>23</v>
      </c>
      <c r="C38" s="2"/>
      <c r="D38" s="2" t="s">
        <v>31</v>
      </c>
      <c r="E38" s="2" t="n">
        <v>6</v>
      </c>
      <c r="F38" s="2" t="n">
        <v>0.16</v>
      </c>
      <c r="G38" s="6" t="n">
        <f aca="false">E38/SQRT(F38)</f>
        <v>15</v>
      </c>
      <c r="H38" s="6" t="n">
        <f aca="false">($H$6/G38)^2</f>
        <v>0.00655514588474379</v>
      </c>
      <c r="I38" s="16" t="n">
        <f aca="false">H38*10.2</f>
        <v>0.0668624880243867</v>
      </c>
      <c r="J38" s="1"/>
      <c r="K38" s="17"/>
    </row>
    <row r="39" customFormat="false" ht="12.75" hidden="false" customHeight="true" outlineLevel="0" collapsed="false">
      <c r="A39" s="20" t="s">
        <v>35</v>
      </c>
      <c r="B39" s="21" t="s">
        <v>23</v>
      </c>
      <c r="C39" s="21"/>
      <c r="D39" s="2" t="s">
        <v>31</v>
      </c>
      <c r="E39" s="21" t="n">
        <v>10</v>
      </c>
      <c r="F39" s="21" t="n">
        <v>0.25</v>
      </c>
      <c r="G39" s="22" t="n">
        <f aca="false">E39/SQRT(F39)</f>
        <v>20</v>
      </c>
      <c r="H39" s="22" t="n">
        <f aca="false">($H$6/G39)^2</f>
        <v>0.00368726956016838</v>
      </c>
      <c r="I39" s="23" t="n">
        <f aca="false">H39*10.2</f>
        <v>0.0376101495137175</v>
      </c>
      <c r="J39" s="24"/>
      <c r="K39" s="17"/>
    </row>
    <row r="40" customFormat="false" ht="12.75" hidden="false" customHeight="true" outlineLevel="0" collapsed="false">
      <c r="A40" s="19"/>
      <c r="B40" s="2"/>
      <c r="C40" s="2"/>
      <c r="D40" s="2"/>
      <c r="E40" s="2"/>
      <c r="F40" s="2"/>
      <c r="G40" s="22"/>
      <c r="H40" s="6"/>
      <c r="I40" s="18"/>
      <c r="J40" s="1"/>
      <c r="K40" s="17"/>
    </row>
    <row r="41" customFormat="false" ht="12.75" hidden="false" customHeight="true" outlineLevel="0" collapsed="false">
      <c r="A41" s="19" t="s">
        <v>36</v>
      </c>
      <c r="B41" s="2" t="s">
        <v>21</v>
      </c>
      <c r="C41" s="2" t="s">
        <v>37</v>
      </c>
      <c r="D41" s="2"/>
      <c r="E41" s="2" t="n">
        <v>2.5</v>
      </c>
      <c r="F41" s="2" t="n">
        <v>0.1</v>
      </c>
      <c r="G41" s="22" t="n">
        <f aca="false">E41/SQRT(F41)</f>
        <v>7.90569415042095</v>
      </c>
      <c r="H41" s="6" t="n">
        <f aca="false">($H$6/G41)^2</f>
        <v>0.0235985251850777</v>
      </c>
      <c r="I41" s="16" t="n">
        <f aca="false">H41*10.2</f>
        <v>0.240704956887792</v>
      </c>
      <c r="J41" s="1"/>
      <c r="K41" s="17"/>
    </row>
    <row r="42" customFormat="false" ht="12.75" hidden="false" customHeight="true" outlineLevel="0" collapsed="false">
      <c r="A42" s="19" t="s">
        <v>36</v>
      </c>
      <c r="B42" s="2" t="s">
        <v>23</v>
      </c>
      <c r="C42" s="2" t="s">
        <v>28</v>
      </c>
      <c r="D42" s="2"/>
      <c r="E42" s="2" t="n">
        <v>3.5</v>
      </c>
      <c r="F42" s="2" t="n">
        <v>0.06</v>
      </c>
      <c r="G42" s="22" t="n">
        <f aca="false">E42/SQRT(F42)</f>
        <v>14.2886901662352</v>
      </c>
      <c r="H42" s="6" t="n">
        <f aca="false">($H$6/G42)^2</f>
        <v>0.00722403832196255</v>
      </c>
      <c r="I42" s="16" t="n">
        <f aca="false">H42*10.2</f>
        <v>0.073685190884018</v>
      </c>
      <c r="J42" s="1"/>
      <c r="K42" s="17"/>
    </row>
    <row r="43" customFormat="false" ht="12.75" hidden="false" customHeight="true" outlineLevel="0" collapsed="false">
      <c r="A43" s="19" t="s">
        <v>36</v>
      </c>
      <c r="B43" s="2" t="s">
        <v>38</v>
      </c>
      <c r="C43" s="2" t="s">
        <v>39</v>
      </c>
      <c r="D43" s="2"/>
      <c r="E43" s="2" t="n">
        <v>6</v>
      </c>
      <c r="F43" s="2" t="n">
        <v>0.06</v>
      </c>
      <c r="G43" s="22" t="n">
        <f aca="false">E43/SQRT(F43)</f>
        <v>24.4948974278318</v>
      </c>
      <c r="H43" s="6" t="n">
        <f aca="false">($H$6/G43)^2</f>
        <v>0.00245817970677892</v>
      </c>
      <c r="I43" s="16" t="n">
        <f aca="false">H43*10.2</f>
        <v>0.025073433009145</v>
      </c>
      <c r="J43" s="1"/>
      <c r="K43" s="17"/>
    </row>
    <row r="44" customFormat="false" ht="12.75" hidden="false" customHeight="true" outlineLevel="0" collapsed="false">
      <c r="A44" s="19"/>
      <c r="B44" s="2"/>
      <c r="C44" s="2"/>
      <c r="D44" s="2"/>
      <c r="E44" s="2"/>
      <c r="F44" s="2"/>
      <c r="G44" s="6"/>
      <c r="H44" s="6"/>
      <c r="I44" s="18"/>
      <c r="J44" s="1"/>
      <c r="K44" s="17"/>
    </row>
    <row r="45" customFormat="false" ht="12.75" hidden="false" customHeight="true" outlineLevel="0" collapsed="false">
      <c r="A45" s="19" t="s">
        <v>40</v>
      </c>
      <c r="B45" s="2" t="s">
        <v>21</v>
      </c>
      <c r="C45" s="2" t="s">
        <v>37</v>
      </c>
      <c r="D45" s="2"/>
      <c r="E45" s="2" t="n">
        <v>2.5</v>
      </c>
      <c r="F45" s="2" t="n">
        <f aca="false">19.8*0.01</f>
        <v>0.198</v>
      </c>
      <c r="G45" s="22" t="n">
        <f aca="false">E45/SQRT(F45)</f>
        <v>5.61833218719368</v>
      </c>
      <c r="H45" s="6" t="n">
        <f aca="false">($H$6/G45)^2</f>
        <v>0.0467250798664538</v>
      </c>
      <c r="I45" s="16" t="n">
        <f aca="false">H45*10.2</f>
        <v>0.476595814637828</v>
      </c>
      <c r="J45" s="1"/>
      <c r="K45" s="17"/>
    </row>
    <row r="46" customFormat="false" ht="12.75" hidden="false" customHeight="true" outlineLevel="0" collapsed="false">
      <c r="A46" s="19" t="s">
        <v>41</v>
      </c>
      <c r="B46" s="2" t="s">
        <v>23</v>
      </c>
      <c r="C46" s="2" t="s">
        <v>28</v>
      </c>
      <c r="D46" s="2"/>
      <c r="E46" s="2" t="n">
        <v>3.5</v>
      </c>
      <c r="F46" s="2" t="n">
        <v>0.09</v>
      </c>
      <c r="G46" s="22" t="n">
        <f aca="false">E46/SQRT(F46)</f>
        <v>11.6666666666667</v>
      </c>
      <c r="H46" s="6" t="n">
        <f aca="false">($H$6/G46)^2</f>
        <v>0.0108360574829438</v>
      </c>
      <c r="I46" s="16" t="n">
        <f aca="false">H46*10.2</f>
        <v>0.110527786326027</v>
      </c>
      <c r="J46" s="1"/>
      <c r="K46" s="17"/>
    </row>
    <row r="47" customFormat="false" ht="12.75" hidden="false" customHeight="true" outlineLevel="0" collapsed="false">
      <c r="A47" s="19" t="s">
        <v>41</v>
      </c>
      <c r="B47" s="2" t="s">
        <v>38</v>
      </c>
      <c r="C47" s="2" t="s">
        <v>39</v>
      </c>
      <c r="D47" s="2"/>
      <c r="E47" s="2" t="n">
        <v>6</v>
      </c>
      <c r="F47" s="2" t="n">
        <v>0.1</v>
      </c>
      <c r="G47" s="22" t="n">
        <f aca="false">E47/SQRT(F47)</f>
        <v>18.9736659610103</v>
      </c>
      <c r="H47" s="6" t="n">
        <f aca="false">($H$6/G47)^2</f>
        <v>0.00409696617796487</v>
      </c>
      <c r="I47" s="16" t="n">
        <f aca="false">H47*10.2</f>
        <v>0.0417890550152417</v>
      </c>
      <c r="J47" s="1"/>
      <c r="K47" s="17"/>
    </row>
    <row r="48" customFormat="false" ht="12.75" hidden="false" customHeight="true" outlineLevel="0" collapsed="false">
      <c r="A48" s="19"/>
      <c r="B48" s="2"/>
      <c r="C48" s="2"/>
      <c r="D48" s="2"/>
      <c r="E48" s="2"/>
      <c r="F48" s="2"/>
      <c r="G48" s="25"/>
      <c r="H48" s="6"/>
      <c r="I48" s="18"/>
      <c r="J48" s="1"/>
      <c r="K48" s="17"/>
    </row>
    <row r="49" customFormat="false" ht="12.75" hidden="false" customHeight="true" outlineLevel="0" collapsed="false">
      <c r="A49" s="19" t="s">
        <v>42</v>
      </c>
      <c r="B49" s="2"/>
      <c r="C49" s="2"/>
      <c r="D49" s="2"/>
      <c r="E49" s="2" t="n">
        <v>2.4</v>
      </c>
      <c r="F49" s="2"/>
      <c r="G49" s="2" t="n">
        <v>4.62</v>
      </c>
      <c r="H49" s="6" t="n">
        <f aca="false">($H$6/G49)^2</f>
        <v>0.0691004583903672</v>
      </c>
      <c r="I49" s="16" t="n">
        <f aca="false">H49*10.2</f>
        <v>0.704824675581746</v>
      </c>
      <c r="J49" s="1"/>
      <c r="K49" s="17"/>
    </row>
    <row r="50" customFormat="false" ht="12.75" hidden="false" customHeight="true" outlineLevel="0" collapsed="false">
      <c r="A50" s="19" t="s">
        <v>43</v>
      </c>
      <c r="B50" s="2"/>
      <c r="C50" s="2"/>
      <c r="D50" s="2"/>
      <c r="E50" s="2" t="n">
        <v>4.8</v>
      </c>
      <c r="F50" s="2"/>
      <c r="G50" s="2" t="n">
        <v>9.6</v>
      </c>
      <c r="H50" s="6" t="n">
        <f aca="false">($H$6/G50)^2</f>
        <v>0.0160037741326753</v>
      </c>
      <c r="I50" s="16" t="n">
        <f aca="false">H50*10.2</f>
        <v>0.163238496153288</v>
      </c>
      <c r="J50" s="1"/>
      <c r="K50" s="17"/>
    </row>
    <row r="51" customFormat="false" ht="12.75" hidden="false" customHeight="true" outlineLevel="0" collapsed="false">
      <c r="A51" s="19"/>
      <c r="B51" s="2"/>
      <c r="C51" s="2"/>
      <c r="D51" s="2"/>
      <c r="E51" s="2"/>
      <c r="F51" s="2"/>
      <c r="G51" s="2"/>
      <c r="H51" s="6"/>
      <c r="I51" s="18"/>
      <c r="J51" s="1"/>
      <c r="K51" s="17"/>
    </row>
    <row r="52" customFormat="false" ht="12.75" hidden="false" customHeight="true" outlineLevel="0" collapsed="false">
      <c r="A52" s="26" t="s">
        <v>44</v>
      </c>
      <c r="B52" s="25"/>
      <c r="C52" s="25"/>
      <c r="D52" s="25"/>
      <c r="E52" s="25" t="n">
        <v>2</v>
      </c>
      <c r="F52" s="25" t="n">
        <v>0.017</v>
      </c>
      <c r="G52" s="27" t="n">
        <v>16.4</v>
      </c>
      <c r="H52" s="6" t="n">
        <f aca="false">($H$6/G52)^2</f>
        <v>0.00548374414064305</v>
      </c>
      <c r="I52" s="28" t="n">
        <f aca="false">H52*10.2</f>
        <v>0.0559341902345591</v>
      </c>
      <c r="J52" s="29"/>
      <c r="K52" s="17"/>
    </row>
    <row r="53" customFormat="false" ht="12.75" hidden="false" customHeight="true" outlineLevel="0" collapsed="false">
      <c r="A53" s="26" t="s">
        <v>45</v>
      </c>
      <c r="B53" s="30"/>
      <c r="C53" s="31"/>
      <c r="D53" s="31"/>
      <c r="E53" s="25" t="n">
        <v>2</v>
      </c>
      <c r="F53" s="25" t="n">
        <v>0.017</v>
      </c>
      <c r="G53" s="27" t="n">
        <v>30.7</v>
      </c>
      <c r="H53" s="6" t="n">
        <f aca="false">($H$6/G53)^2</f>
        <v>0.00156490554177482</v>
      </c>
      <c r="I53" s="28" t="n">
        <f aca="false">H53*10.2</f>
        <v>0.0159620365261032</v>
      </c>
      <c r="J53" s="29"/>
      <c r="K53" s="17"/>
    </row>
    <row r="54" customFormat="false" ht="12.75" hidden="false" customHeight="true" outlineLevel="0" collapsed="false">
      <c r="A54" s="26" t="s">
        <v>46</v>
      </c>
      <c r="B54" s="30"/>
      <c r="C54" s="31"/>
      <c r="D54" s="31"/>
      <c r="E54" s="25" t="n">
        <v>2</v>
      </c>
      <c r="F54" s="25" t="n">
        <v>0.017</v>
      </c>
      <c r="G54" s="27" t="n">
        <v>52</v>
      </c>
      <c r="H54" s="6" t="n">
        <f aca="false">($H$6/G54)^2</f>
        <v>0.000545454076947986</v>
      </c>
      <c r="I54" s="28" t="n">
        <f aca="false">H54*10.2</f>
        <v>0.00556363158486945</v>
      </c>
      <c r="J54" s="29"/>
      <c r="K54" s="17"/>
    </row>
    <row r="55" customFormat="false" ht="12.75" hidden="false" customHeight="true" outlineLevel="0" collapsed="false">
      <c r="A55" s="26"/>
      <c r="B55" s="30"/>
      <c r="C55" s="31"/>
      <c r="D55" s="31"/>
      <c r="E55" s="25"/>
      <c r="F55" s="25"/>
      <c r="G55" s="25"/>
      <c r="H55" s="25"/>
      <c r="I55" s="32"/>
      <c r="J55" s="29"/>
      <c r="K55" s="17"/>
    </row>
    <row r="56" customFormat="false" ht="12.75" hidden="false" customHeight="true" outlineLevel="0" collapsed="false">
      <c r="A56" s="26" t="s">
        <v>47</v>
      </c>
      <c r="B56" s="25"/>
      <c r="C56" s="25"/>
      <c r="D56" s="25"/>
      <c r="E56" s="25"/>
      <c r="F56" s="25"/>
      <c r="G56" s="27"/>
      <c r="H56" s="6"/>
      <c r="I56" s="28" t="n">
        <f aca="false">I52*0.8</f>
        <v>0.0447473521876473</v>
      </c>
      <c r="J56" s="29"/>
      <c r="K56" s="17"/>
    </row>
    <row r="57" customFormat="false" ht="12.75" hidden="false" customHeight="true" outlineLevel="0" collapsed="false">
      <c r="A57" s="26" t="s">
        <v>48</v>
      </c>
      <c r="B57" s="25"/>
      <c r="C57" s="25"/>
      <c r="D57" s="25"/>
      <c r="E57" s="25"/>
      <c r="F57" s="25"/>
      <c r="G57" s="27"/>
      <c r="H57" s="6"/>
      <c r="I57" s="28" t="n">
        <f aca="false">I53*1</f>
        <v>0.0159620365261032</v>
      </c>
      <c r="J57" s="29"/>
      <c r="K57" s="17"/>
    </row>
    <row r="58" customFormat="false" ht="12.75" hidden="false" customHeight="true" outlineLevel="0" collapsed="false">
      <c r="A58" s="33" t="s">
        <v>49</v>
      </c>
      <c r="B58" s="34"/>
      <c r="C58" s="34"/>
      <c r="D58" s="34"/>
      <c r="E58" s="34"/>
      <c r="F58" s="34"/>
      <c r="G58" s="35"/>
      <c r="H58" s="35"/>
      <c r="I58" s="36" t="n">
        <f aca="false">I54*1.4</f>
        <v>0.00778908421881724</v>
      </c>
      <c r="J58" s="29"/>
      <c r="K58" s="17"/>
    </row>
    <row r="59" customFormat="false" ht="12.75" hidden="false" customHeight="true" outlineLevel="0" collapsed="false">
      <c r="A59" s="37"/>
      <c r="B59" s="38"/>
      <c r="C59" s="38"/>
      <c r="D59" s="38"/>
      <c r="E59" s="38"/>
      <c r="F59" s="38"/>
      <c r="G59" s="39"/>
      <c r="H59" s="39"/>
      <c r="I59" s="39"/>
      <c r="J59" s="39"/>
      <c r="K59" s="3"/>
    </row>
    <row r="60" customFormat="false" ht="12.75" hidden="false" customHeight="true" outlineLevel="0" collapsed="false">
      <c r="A60" s="40"/>
      <c r="B60" s="38"/>
      <c r="C60" s="38"/>
      <c r="D60" s="38"/>
      <c r="E60" s="38"/>
      <c r="F60" s="38"/>
      <c r="G60" s="39"/>
      <c r="H60" s="39"/>
      <c r="I60" s="39"/>
      <c r="J60" s="39"/>
      <c r="K60" s="3"/>
    </row>
    <row r="61" customFormat="false" ht="12.75" hidden="false" customHeight="true" outlineLevel="0" collapsed="false">
      <c r="B61" s="41"/>
      <c r="C61" s="41"/>
      <c r="D61" s="41"/>
      <c r="E61" s="41"/>
      <c r="F61" s="41"/>
      <c r="K61" s="3"/>
    </row>
    <row r="62" customFormat="false" ht="12.75" hidden="false" customHeight="true" outlineLevel="0" collapsed="false">
      <c r="B62" s="41"/>
      <c r="C62" s="41"/>
      <c r="D62" s="41"/>
      <c r="E62" s="41"/>
      <c r="F62" s="41"/>
      <c r="K62" s="3"/>
    </row>
    <row r="63" customFormat="false" ht="12.75" hidden="false" customHeight="true" outlineLevel="0" collapsed="false">
      <c r="B63" s="41"/>
      <c r="C63" s="41"/>
      <c r="D63" s="41"/>
      <c r="E63" s="41"/>
      <c r="F63" s="41"/>
      <c r="K63" s="3"/>
    </row>
    <row r="64" customFormat="false" ht="12.75" hidden="false" customHeight="true" outlineLevel="0" collapsed="false">
      <c r="B64" s="41"/>
      <c r="C64" s="41"/>
      <c r="D64" s="41"/>
      <c r="E64" s="41"/>
      <c r="F64" s="41"/>
      <c r="K64" s="3"/>
    </row>
    <row r="65" customFormat="false" ht="12.75" hidden="false" customHeight="true" outlineLevel="0" collapsed="false">
      <c r="B65" s="41"/>
      <c r="C65" s="41"/>
      <c r="D65" s="41"/>
      <c r="E65" s="41"/>
      <c r="F65" s="41"/>
      <c r="K65" s="3"/>
    </row>
    <row r="66" customFormat="false" ht="12.75" hidden="false" customHeight="true" outlineLevel="0" collapsed="false">
      <c r="B66" s="41"/>
      <c r="C66" s="41"/>
      <c r="D66" s="41"/>
      <c r="E66" s="41"/>
      <c r="F66" s="41"/>
      <c r="K66" s="3"/>
    </row>
    <row r="67" customFormat="false" ht="12.75" hidden="false" customHeight="true" outlineLevel="0" collapsed="false">
      <c r="B67" s="41"/>
      <c r="C67" s="41"/>
      <c r="D67" s="41"/>
      <c r="E67" s="41"/>
      <c r="F67" s="41"/>
      <c r="K67" s="3"/>
    </row>
    <row r="68" customFormat="false" ht="12.75" hidden="false" customHeight="true" outlineLevel="0" collapsed="false">
      <c r="B68" s="41"/>
      <c r="C68" s="41"/>
      <c r="D68" s="41"/>
      <c r="E68" s="41"/>
      <c r="F68" s="41"/>
      <c r="K68" s="3"/>
    </row>
    <row r="69" customFormat="false" ht="12.75" hidden="false" customHeight="true" outlineLevel="0" collapsed="false">
      <c r="B69" s="41"/>
      <c r="C69" s="41"/>
      <c r="D69" s="41"/>
      <c r="E69" s="41"/>
      <c r="F69" s="41"/>
      <c r="K69" s="3"/>
    </row>
    <row r="70" customFormat="false" ht="12.75" hidden="false" customHeight="true" outlineLevel="0" collapsed="false">
      <c r="B70" s="41"/>
      <c r="C70" s="41"/>
      <c r="D70" s="41"/>
      <c r="E70" s="41"/>
      <c r="F70" s="41"/>
      <c r="K70" s="3"/>
    </row>
    <row r="71" customFormat="false" ht="12.75" hidden="false" customHeight="true" outlineLevel="0" collapsed="false">
      <c r="B71" s="41"/>
      <c r="C71" s="41"/>
      <c r="D71" s="41"/>
      <c r="E71" s="41"/>
      <c r="F71" s="41"/>
      <c r="K71" s="3"/>
    </row>
    <row r="72" customFormat="false" ht="12.75" hidden="false" customHeight="true" outlineLevel="0" collapsed="false">
      <c r="B72" s="41"/>
      <c r="C72" s="41"/>
      <c r="D72" s="41"/>
      <c r="E72" s="41"/>
      <c r="F72" s="41"/>
      <c r="K72" s="3"/>
    </row>
    <row r="73" customFormat="false" ht="12.75" hidden="false" customHeight="true" outlineLevel="0" collapsed="false">
      <c r="B73" s="41"/>
      <c r="C73" s="41"/>
      <c r="D73" s="41"/>
      <c r="E73" s="41"/>
      <c r="F73" s="41"/>
      <c r="K73" s="3"/>
    </row>
    <row r="74" customFormat="false" ht="12.75" hidden="false" customHeight="true" outlineLevel="0" collapsed="false">
      <c r="B74" s="41"/>
      <c r="C74" s="41"/>
      <c r="D74" s="41"/>
      <c r="E74" s="41"/>
      <c r="F74" s="41"/>
      <c r="K74" s="3"/>
    </row>
    <row r="75" customFormat="false" ht="12.75" hidden="false" customHeight="true" outlineLevel="0" collapsed="false">
      <c r="B75" s="41"/>
      <c r="C75" s="41"/>
      <c r="D75" s="41"/>
      <c r="E75" s="41"/>
      <c r="F75" s="41"/>
      <c r="K75" s="3"/>
    </row>
    <row r="76" customFormat="false" ht="12.75" hidden="false" customHeight="true" outlineLevel="0" collapsed="false">
      <c r="B76" s="41"/>
      <c r="C76" s="41"/>
      <c r="D76" s="41"/>
      <c r="E76" s="41"/>
      <c r="F76" s="41"/>
      <c r="K76" s="3"/>
    </row>
    <row r="77" customFormat="false" ht="12.75" hidden="false" customHeight="true" outlineLevel="0" collapsed="false">
      <c r="B77" s="41"/>
      <c r="C77" s="41"/>
      <c r="D77" s="41"/>
      <c r="E77" s="41"/>
      <c r="F77" s="41"/>
      <c r="K77" s="3"/>
    </row>
    <row r="78" customFormat="false" ht="12.75" hidden="false" customHeight="true" outlineLevel="0" collapsed="false">
      <c r="B78" s="41"/>
      <c r="C78" s="41"/>
      <c r="D78" s="41"/>
      <c r="E78" s="41"/>
      <c r="F78" s="41"/>
      <c r="K78" s="3"/>
    </row>
    <row r="79" customFormat="false" ht="12.75" hidden="false" customHeight="true" outlineLevel="0" collapsed="false">
      <c r="B79" s="41"/>
      <c r="C79" s="41"/>
      <c r="D79" s="41"/>
      <c r="E79" s="41"/>
      <c r="F79" s="41"/>
      <c r="K79" s="3"/>
    </row>
    <row r="80" customFormat="false" ht="12.75" hidden="false" customHeight="true" outlineLevel="0" collapsed="false">
      <c r="B80" s="41"/>
      <c r="C80" s="41"/>
      <c r="D80" s="41"/>
      <c r="E80" s="41"/>
      <c r="F80" s="41"/>
      <c r="K80" s="3"/>
    </row>
    <row r="81" customFormat="false" ht="12.75" hidden="false" customHeight="true" outlineLevel="0" collapsed="false">
      <c r="B81" s="41"/>
      <c r="C81" s="41"/>
      <c r="D81" s="41"/>
      <c r="E81" s="41"/>
      <c r="F81" s="41"/>
      <c r="K81" s="3"/>
    </row>
    <row r="82" customFormat="false" ht="12.75" hidden="false" customHeight="true" outlineLevel="0" collapsed="false">
      <c r="B82" s="41"/>
      <c r="C82" s="41"/>
      <c r="D82" s="41"/>
      <c r="E82" s="41"/>
      <c r="F82" s="41"/>
      <c r="K82" s="3"/>
    </row>
    <row r="83" customFormat="false" ht="12.75" hidden="false" customHeight="true" outlineLevel="0" collapsed="false">
      <c r="B83" s="41"/>
      <c r="C83" s="41"/>
      <c r="D83" s="41"/>
      <c r="E83" s="41"/>
      <c r="F83" s="41"/>
      <c r="K83" s="3"/>
    </row>
    <row r="84" customFormat="false" ht="12.75" hidden="false" customHeight="true" outlineLevel="0" collapsed="false">
      <c r="B84" s="41"/>
      <c r="C84" s="41"/>
      <c r="D84" s="41"/>
      <c r="E84" s="41"/>
      <c r="F84" s="41"/>
      <c r="K84" s="3"/>
    </row>
    <row r="85" customFormat="false" ht="12.75" hidden="false" customHeight="true" outlineLevel="0" collapsed="false">
      <c r="B85" s="41"/>
      <c r="C85" s="41"/>
      <c r="D85" s="41"/>
      <c r="E85" s="41"/>
      <c r="F85" s="41"/>
      <c r="K85" s="3"/>
    </row>
    <row r="86" customFormat="false" ht="12.75" hidden="false" customHeight="true" outlineLevel="0" collapsed="false">
      <c r="B86" s="41"/>
      <c r="C86" s="41"/>
      <c r="D86" s="41"/>
      <c r="E86" s="41"/>
      <c r="F86" s="41"/>
      <c r="K86" s="3"/>
    </row>
    <row r="87" customFormat="false" ht="12.75" hidden="false" customHeight="true" outlineLevel="0" collapsed="false">
      <c r="B87" s="41"/>
      <c r="C87" s="41"/>
      <c r="D87" s="41"/>
      <c r="E87" s="41"/>
      <c r="F87" s="41"/>
      <c r="K87" s="3"/>
    </row>
    <row r="88" customFormat="false" ht="12.75" hidden="false" customHeight="true" outlineLevel="0" collapsed="false">
      <c r="B88" s="41"/>
      <c r="C88" s="41"/>
      <c r="D88" s="41"/>
      <c r="E88" s="41"/>
      <c r="F88" s="41"/>
      <c r="K88" s="3"/>
    </row>
    <row r="89" customFormat="false" ht="12.75" hidden="false" customHeight="true" outlineLevel="0" collapsed="false">
      <c r="B89" s="41"/>
      <c r="C89" s="41"/>
      <c r="D89" s="41"/>
      <c r="E89" s="41"/>
      <c r="F89" s="41"/>
      <c r="K89" s="3"/>
    </row>
    <row r="90" customFormat="false" ht="12.75" hidden="false" customHeight="true" outlineLevel="0" collapsed="false">
      <c r="B90" s="41"/>
      <c r="C90" s="41"/>
      <c r="D90" s="41"/>
      <c r="E90" s="41"/>
      <c r="F90" s="41"/>
      <c r="K90" s="3"/>
    </row>
    <row r="91" customFormat="false" ht="12.75" hidden="false" customHeight="true" outlineLevel="0" collapsed="false">
      <c r="B91" s="41"/>
      <c r="C91" s="41"/>
      <c r="D91" s="41"/>
      <c r="E91" s="41"/>
      <c r="F91" s="41"/>
      <c r="K91" s="3"/>
    </row>
    <row r="92" customFormat="false" ht="12.75" hidden="false" customHeight="true" outlineLevel="0" collapsed="false">
      <c r="B92" s="41"/>
      <c r="C92" s="41"/>
      <c r="D92" s="41"/>
      <c r="E92" s="41"/>
      <c r="F92" s="41"/>
      <c r="K92" s="3"/>
    </row>
    <row r="93" customFormat="false" ht="12.75" hidden="false" customHeight="true" outlineLevel="0" collapsed="false">
      <c r="B93" s="41"/>
      <c r="C93" s="41"/>
      <c r="D93" s="41"/>
      <c r="E93" s="41"/>
      <c r="F93" s="41"/>
      <c r="K93" s="3"/>
    </row>
    <row r="94" customFormat="false" ht="12.75" hidden="false" customHeight="true" outlineLevel="0" collapsed="false">
      <c r="B94" s="41"/>
      <c r="C94" s="41"/>
      <c r="D94" s="41"/>
      <c r="E94" s="41"/>
      <c r="F94" s="41"/>
      <c r="K94" s="3"/>
    </row>
    <row r="95" customFormat="false" ht="12.75" hidden="false" customHeight="true" outlineLevel="0" collapsed="false">
      <c r="B95" s="41"/>
      <c r="C95" s="41"/>
      <c r="D95" s="41"/>
      <c r="E95" s="41"/>
      <c r="F95" s="41"/>
      <c r="K95" s="3"/>
    </row>
    <row r="96" customFormat="false" ht="12.75" hidden="false" customHeight="true" outlineLevel="0" collapsed="false">
      <c r="B96" s="41"/>
      <c r="C96" s="41"/>
      <c r="D96" s="41"/>
      <c r="E96" s="41"/>
      <c r="F96" s="41"/>
      <c r="K96" s="3"/>
    </row>
    <row r="97" customFormat="false" ht="12.75" hidden="false" customHeight="true" outlineLevel="0" collapsed="false">
      <c r="B97" s="41"/>
      <c r="C97" s="41"/>
      <c r="D97" s="41"/>
      <c r="E97" s="41"/>
      <c r="F97" s="41"/>
      <c r="K97" s="3"/>
    </row>
    <row r="98" customFormat="false" ht="12.75" hidden="false" customHeight="true" outlineLevel="0" collapsed="false">
      <c r="B98" s="41"/>
      <c r="C98" s="41"/>
      <c r="D98" s="41"/>
      <c r="E98" s="41"/>
      <c r="F98" s="41"/>
      <c r="K98" s="3"/>
    </row>
    <row r="99" customFormat="false" ht="12.75" hidden="false" customHeight="true" outlineLevel="0" collapsed="false">
      <c r="B99" s="41"/>
      <c r="C99" s="41"/>
      <c r="D99" s="41"/>
      <c r="E99" s="41"/>
      <c r="F99" s="41"/>
      <c r="K99" s="3"/>
    </row>
    <row r="100" customFormat="false" ht="12.75" hidden="false" customHeight="true" outlineLevel="0" collapsed="false">
      <c r="B100" s="41"/>
      <c r="C100" s="41"/>
      <c r="D100" s="41"/>
      <c r="E100" s="41"/>
      <c r="F100" s="41"/>
      <c r="K100" s="3"/>
    </row>
    <row r="101" customFormat="false" ht="12.75" hidden="false" customHeight="true" outlineLevel="0" collapsed="false">
      <c r="B101" s="41"/>
      <c r="C101" s="41"/>
      <c r="D101" s="41"/>
      <c r="E101" s="41"/>
      <c r="F101" s="41"/>
      <c r="K101" s="3"/>
    </row>
    <row r="102" customFormat="false" ht="12.75" hidden="false" customHeight="true" outlineLevel="0" collapsed="false">
      <c r="B102" s="41"/>
      <c r="C102" s="41"/>
      <c r="D102" s="41"/>
      <c r="E102" s="41"/>
      <c r="F102" s="41"/>
      <c r="K102" s="3"/>
    </row>
    <row r="103" customFormat="false" ht="12.75" hidden="false" customHeight="true" outlineLevel="0" collapsed="false">
      <c r="B103" s="41"/>
      <c r="C103" s="41"/>
      <c r="D103" s="41"/>
      <c r="E103" s="41"/>
      <c r="F103" s="41"/>
      <c r="K103" s="3"/>
    </row>
    <row r="104" customFormat="false" ht="12.75" hidden="false" customHeight="true" outlineLevel="0" collapsed="false">
      <c r="B104" s="41"/>
      <c r="C104" s="41"/>
      <c r="D104" s="41"/>
      <c r="E104" s="41"/>
      <c r="F104" s="41"/>
      <c r="K104" s="3"/>
    </row>
    <row r="105" customFormat="false" ht="12.75" hidden="false" customHeight="true" outlineLevel="0" collapsed="false">
      <c r="B105" s="41"/>
      <c r="C105" s="41"/>
      <c r="D105" s="41"/>
      <c r="E105" s="41"/>
      <c r="F105" s="41"/>
      <c r="K105" s="3"/>
    </row>
    <row r="106" customFormat="false" ht="12.75" hidden="false" customHeight="true" outlineLevel="0" collapsed="false">
      <c r="B106" s="41"/>
      <c r="C106" s="41"/>
      <c r="D106" s="41"/>
      <c r="E106" s="41"/>
      <c r="F106" s="41"/>
      <c r="K106" s="3"/>
    </row>
    <row r="107" customFormat="false" ht="12.75" hidden="false" customHeight="true" outlineLevel="0" collapsed="false">
      <c r="B107" s="41"/>
      <c r="C107" s="41"/>
      <c r="D107" s="41"/>
      <c r="E107" s="41"/>
      <c r="F107" s="41"/>
      <c r="K107" s="3"/>
    </row>
    <row r="108" customFormat="false" ht="12.75" hidden="false" customHeight="true" outlineLevel="0" collapsed="false">
      <c r="B108" s="41"/>
      <c r="C108" s="41"/>
      <c r="D108" s="41"/>
      <c r="E108" s="41"/>
      <c r="F108" s="41"/>
      <c r="K108" s="3"/>
    </row>
    <row r="109" customFormat="false" ht="12.75" hidden="false" customHeight="true" outlineLevel="0" collapsed="false">
      <c r="B109" s="41"/>
      <c r="C109" s="41"/>
      <c r="D109" s="41"/>
      <c r="E109" s="41"/>
      <c r="F109" s="41"/>
      <c r="K109" s="3"/>
    </row>
    <row r="110" customFormat="false" ht="12.75" hidden="false" customHeight="true" outlineLevel="0" collapsed="false">
      <c r="B110" s="41"/>
      <c r="C110" s="41"/>
      <c r="D110" s="41"/>
      <c r="E110" s="41"/>
      <c r="F110" s="41"/>
      <c r="K110" s="3"/>
    </row>
    <row r="111" customFormat="false" ht="12.75" hidden="false" customHeight="true" outlineLevel="0" collapsed="false">
      <c r="B111" s="41"/>
      <c r="C111" s="41"/>
      <c r="D111" s="41"/>
      <c r="E111" s="41"/>
      <c r="F111" s="41"/>
      <c r="K111" s="3"/>
    </row>
    <row r="112" customFormat="false" ht="12.75" hidden="false" customHeight="true" outlineLevel="0" collapsed="false">
      <c r="B112" s="41"/>
      <c r="C112" s="41"/>
      <c r="D112" s="41"/>
      <c r="E112" s="41"/>
      <c r="F112" s="41"/>
      <c r="K112" s="3"/>
    </row>
    <row r="113" customFormat="false" ht="12.75" hidden="false" customHeight="true" outlineLevel="0" collapsed="false">
      <c r="B113" s="41"/>
      <c r="C113" s="41"/>
      <c r="D113" s="41"/>
      <c r="E113" s="41"/>
      <c r="F113" s="41"/>
      <c r="K113" s="3"/>
    </row>
    <row r="114" customFormat="false" ht="12.75" hidden="false" customHeight="true" outlineLevel="0" collapsed="false">
      <c r="B114" s="41"/>
      <c r="C114" s="41"/>
      <c r="D114" s="41"/>
      <c r="E114" s="41"/>
      <c r="F114" s="41"/>
      <c r="K114" s="3"/>
    </row>
    <row r="115" customFormat="false" ht="12.75" hidden="false" customHeight="true" outlineLevel="0" collapsed="false">
      <c r="B115" s="41"/>
      <c r="C115" s="41"/>
      <c r="D115" s="41"/>
      <c r="E115" s="41"/>
      <c r="F115" s="41"/>
      <c r="K115" s="3"/>
    </row>
    <row r="116" customFormat="false" ht="12.75" hidden="false" customHeight="true" outlineLevel="0" collapsed="false">
      <c r="B116" s="41"/>
      <c r="C116" s="41"/>
      <c r="D116" s="41"/>
      <c r="E116" s="41"/>
      <c r="F116" s="41"/>
      <c r="K116" s="3"/>
    </row>
    <row r="117" customFormat="false" ht="12.75" hidden="false" customHeight="true" outlineLevel="0" collapsed="false">
      <c r="B117" s="41"/>
      <c r="C117" s="41"/>
      <c r="D117" s="41"/>
      <c r="E117" s="41"/>
      <c r="F117" s="41"/>
      <c r="K117" s="3"/>
    </row>
    <row r="118" customFormat="false" ht="12.75" hidden="false" customHeight="true" outlineLevel="0" collapsed="false">
      <c r="B118" s="41"/>
      <c r="C118" s="41"/>
      <c r="D118" s="41"/>
      <c r="E118" s="41"/>
      <c r="F118" s="41"/>
      <c r="K118" s="3"/>
    </row>
    <row r="119" customFormat="false" ht="12.75" hidden="false" customHeight="true" outlineLevel="0" collapsed="false">
      <c r="B119" s="41"/>
      <c r="C119" s="41"/>
      <c r="D119" s="41"/>
      <c r="E119" s="41"/>
      <c r="F119" s="41"/>
      <c r="K119" s="3"/>
    </row>
    <row r="120" customFormat="false" ht="12.75" hidden="false" customHeight="true" outlineLevel="0" collapsed="false">
      <c r="B120" s="41"/>
      <c r="C120" s="41"/>
      <c r="D120" s="41"/>
      <c r="E120" s="41"/>
      <c r="F120" s="41"/>
      <c r="K120" s="3"/>
    </row>
    <row r="121" customFormat="false" ht="12.75" hidden="false" customHeight="true" outlineLevel="0" collapsed="false">
      <c r="B121" s="41"/>
      <c r="C121" s="41"/>
      <c r="D121" s="41"/>
      <c r="E121" s="41"/>
      <c r="F121" s="41"/>
      <c r="K121" s="3"/>
    </row>
    <row r="122" customFormat="false" ht="12.75" hidden="false" customHeight="true" outlineLevel="0" collapsed="false">
      <c r="B122" s="41"/>
      <c r="C122" s="41"/>
      <c r="D122" s="41"/>
      <c r="E122" s="41"/>
      <c r="F122" s="41"/>
      <c r="K122" s="3"/>
    </row>
    <row r="123" customFormat="false" ht="12.75" hidden="false" customHeight="true" outlineLevel="0" collapsed="false">
      <c r="B123" s="41"/>
      <c r="C123" s="41"/>
      <c r="D123" s="41"/>
      <c r="E123" s="41"/>
      <c r="F123" s="41"/>
      <c r="K123" s="3"/>
    </row>
    <row r="124" customFormat="false" ht="12.75" hidden="false" customHeight="true" outlineLevel="0" collapsed="false">
      <c r="B124" s="41"/>
      <c r="C124" s="41"/>
      <c r="D124" s="41"/>
      <c r="E124" s="41"/>
      <c r="F124" s="41"/>
      <c r="K124" s="3"/>
    </row>
    <row r="125" customFormat="false" ht="12.75" hidden="false" customHeight="true" outlineLevel="0" collapsed="false">
      <c r="B125" s="41"/>
      <c r="C125" s="41"/>
      <c r="D125" s="41"/>
      <c r="E125" s="41"/>
      <c r="F125" s="41"/>
      <c r="K125" s="3"/>
    </row>
    <row r="126" customFormat="false" ht="12.75" hidden="false" customHeight="true" outlineLevel="0" collapsed="false">
      <c r="B126" s="41"/>
      <c r="C126" s="41"/>
      <c r="D126" s="41"/>
      <c r="E126" s="41"/>
      <c r="F126" s="41"/>
      <c r="K126" s="3"/>
    </row>
    <row r="127" customFormat="false" ht="12.75" hidden="false" customHeight="true" outlineLevel="0" collapsed="false">
      <c r="B127" s="41"/>
      <c r="C127" s="41"/>
      <c r="D127" s="41"/>
      <c r="E127" s="41"/>
      <c r="F127" s="41"/>
      <c r="K127" s="3"/>
    </row>
    <row r="128" customFormat="false" ht="12.75" hidden="false" customHeight="true" outlineLevel="0" collapsed="false">
      <c r="B128" s="41"/>
      <c r="C128" s="41"/>
      <c r="D128" s="41"/>
      <c r="E128" s="41"/>
      <c r="F128" s="41"/>
      <c r="K128" s="3"/>
    </row>
    <row r="129" customFormat="false" ht="12.75" hidden="false" customHeight="true" outlineLevel="0" collapsed="false">
      <c r="B129" s="41"/>
      <c r="C129" s="41"/>
      <c r="D129" s="41"/>
      <c r="E129" s="41"/>
      <c r="F129" s="41"/>
      <c r="K129" s="3"/>
    </row>
    <row r="130" customFormat="false" ht="12.75" hidden="false" customHeight="true" outlineLevel="0" collapsed="false">
      <c r="B130" s="41"/>
      <c r="C130" s="41"/>
      <c r="D130" s="41"/>
      <c r="E130" s="41"/>
      <c r="F130" s="41"/>
      <c r="K130" s="3"/>
    </row>
    <row r="131" customFormat="false" ht="12.75" hidden="false" customHeight="true" outlineLevel="0" collapsed="false">
      <c r="B131" s="41"/>
      <c r="C131" s="41"/>
      <c r="D131" s="41"/>
      <c r="E131" s="41"/>
      <c r="F131" s="41"/>
      <c r="K131" s="3"/>
    </row>
    <row r="132" customFormat="false" ht="12.75" hidden="false" customHeight="true" outlineLevel="0" collapsed="false">
      <c r="B132" s="41"/>
      <c r="C132" s="41"/>
      <c r="D132" s="41"/>
      <c r="E132" s="41"/>
      <c r="F132" s="41"/>
      <c r="K132" s="3"/>
    </row>
    <row r="133" customFormat="false" ht="12.75" hidden="false" customHeight="true" outlineLevel="0" collapsed="false">
      <c r="B133" s="41"/>
      <c r="C133" s="41"/>
      <c r="D133" s="41"/>
      <c r="E133" s="41"/>
      <c r="F133" s="41"/>
      <c r="K133" s="3"/>
    </row>
    <row r="134" customFormat="false" ht="12.75" hidden="false" customHeight="true" outlineLevel="0" collapsed="false">
      <c r="B134" s="41"/>
      <c r="C134" s="41"/>
      <c r="D134" s="41"/>
      <c r="E134" s="41"/>
      <c r="F134" s="41"/>
      <c r="K134" s="3"/>
    </row>
    <row r="135" customFormat="false" ht="12.75" hidden="false" customHeight="true" outlineLevel="0" collapsed="false">
      <c r="B135" s="41"/>
      <c r="C135" s="41"/>
      <c r="D135" s="41"/>
      <c r="E135" s="41"/>
      <c r="F135" s="41"/>
      <c r="K135" s="3"/>
    </row>
    <row r="136" customFormat="false" ht="12.75" hidden="false" customHeight="true" outlineLevel="0" collapsed="false">
      <c r="B136" s="41"/>
      <c r="C136" s="41"/>
      <c r="D136" s="41"/>
      <c r="E136" s="41"/>
      <c r="F136" s="41"/>
      <c r="K136" s="3"/>
    </row>
    <row r="137" customFormat="false" ht="12.75" hidden="false" customHeight="true" outlineLevel="0" collapsed="false">
      <c r="B137" s="41"/>
      <c r="C137" s="41"/>
      <c r="D137" s="41"/>
      <c r="E137" s="41"/>
      <c r="F137" s="41"/>
      <c r="K137" s="3"/>
    </row>
    <row r="138" customFormat="false" ht="12.75" hidden="false" customHeight="true" outlineLevel="0" collapsed="false">
      <c r="B138" s="41"/>
      <c r="C138" s="41"/>
      <c r="D138" s="41"/>
      <c r="E138" s="41"/>
      <c r="F138" s="41"/>
      <c r="K138" s="3"/>
    </row>
    <row r="139" customFormat="false" ht="12.75" hidden="false" customHeight="true" outlineLevel="0" collapsed="false">
      <c r="B139" s="41"/>
      <c r="C139" s="41"/>
      <c r="D139" s="41"/>
      <c r="E139" s="41"/>
      <c r="F139" s="41"/>
      <c r="K139" s="3"/>
    </row>
    <row r="140" customFormat="false" ht="12.75" hidden="false" customHeight="true" outlineLevel="0" collapsed="false">
      <c r="B140" s="41"/>
      <c r="C140" s="41"/>
      <c r="D140" s="41"/>
      <c r="E140" s="41"/>
      <c r="F140" s="41"/>
      <c r="K140" s="3"/>
    </row>
    <row r="141" customFormat="false" ht="12.75" hidden="false" customHeight="true" outlineLevel="0" collapsed="false">
      <c r="B141" s="41"/>
      <c r="C141" s="41"/>
      <c r="D141" s="41"/>
      <c r="E141" s="41"/>
      <c r="F141" s="41"/>
      <c r="K141" s="3"/>
    </row>
    <row r="142" customFormat="false" ht="12.75" hidden="false" customHeight="true" outlineLevel="0" collapsed="false">
      <c r="B142" s="41"/>
      <c r="C142" s="41"/>
      <c r="D142" s="41"/>
      <c r="E142" s="41"/>
      <c r="F142" s="41"/>
      <c r="K142" s="3"/>
    </row>
    <row r="143" customFormat="false" ht="12.75" hidden="false" customHeight="true" outlineLevel="0" collapsed="false">
      <c r="B143" s="41"/>
      <c r="C143" s="41"/>
      <c r="D143" s="41"/>
      <c r="E143" s="41"/>
      <c r="F143" s="41"/>
      <c r="K143" s="3"/>
    </row>
    <row r="144" customFormat="false" ht="12.75" hidden="false" customHeight="true" outlineLevel="0" collapsed="false">
      <c r="B144" s="41"/>
      <c r="C144" s="41"/>
      <c r="D144" s="41"/>
      <c r="E144" s="41"/>
      <c r="F144" s="41"/>
      <c r="K144" s="3"/>
    </row>
    <row r="145" customFormat="false" ht="12.75" hidden="false" customHeight="true" outlineLevel="0" collapsed="false">
      <c r="B145" s="41"/>
      <c r="C145" s="41"/>
      <c r="D145" s="41"/>
      <c r="E145" s="41"/>
      <c r="F145" s="41"/>
      <c r="K145" s="3"/>
    </row>
    <row r="146" customFormat="false" ht="12.75" hidden="false" customHeight="true" outlineLevel="0" collapsed="false">
      <c r="B146" s="41"/>
      <c r="C146" s="41"/>
      <c r="D146" s="41"/>
      <c r="E146" s="41"/>
      <c r="F146" s="41"/>
      <c r="K146" s="3"/>
    </row>
    <row r="147" customFormat="false" ht="12.75" hidden="false" customHeight="true" outlineLevel="0" collapsed="false">
      <c r="B147" s="41"/>
      <c r="C147" s="41"/>
      <c r="D147" s="41"/>
      <c r="E147" s="41"/>
      <c r="F147" s="41"/>
      <c r="K147" s="3"/>
    </row>
    <row r="148" customFormat="false" ht="12.75" hidden="false" customHeight="true" outlineLevel="0" collapsed="false">
      <c r="B148" s="41"/>
      <c r="C148" s="41"/>
      <c r="D148" s="41"/>
      <c r="E148" s="41"/>
      <c r="F148" s="41"/>
      <c r="K148" s="3"/>
    </row>
    <row r="149" customFormat="false" ht="12.75" hidden="false" customHeight="true" outlineLevel="0" collapsed="false">
      <c r="B149" s="41"/>
      <c r="C149" s="41"/>
      <c r="D149" s="41"/>
      <c r="E149" s="41"/>
      <c r="F149" s="41"/>
      <c r="K149" s="3"/>
    </row>
    <row r="150" customFormat="false" ht="12.75" hidden="false" customHeight="true" outlineLevel="0" collapsed="false">
      <c r="B150" s="41"/>
      <c r="C150" s="41"/>
      <c r="D150" s="41"/>
      <c r="E150" s="41"/>
      <c r="F150" s="41"/>
      <c r="K150" s="3"/>
    </row>
    <row r="151" customFormat="false" ht="12.75" hidden="false" customHeight="true" outlineLevel="0" collapsed="false">
      <c r="B151" s="41"/>
      <c r="C151" s="41"/>
      <c r="D151" s="41"/>
      <c r="E151" s="41"/>
      <c r="F151" s="41"/>
      <c r="K151" s="3"/>
    </row>
    <row r="152" customFormat="false" ht="12.75" hidden="false" customHeight="true" outlineLevel="0" collapsed="false">
      <c r="B152" s="41"/>
      <c r="C152" s="41"/>
      <c r="D152" s="41"/>
      <c r="E152" s="41"/>
      <c r="F152" s="41"/>
      <c r="K152" s="3"/>
    </row>
    <row r="153" customFormat="false" ht="12.75" hidden="false" customHeight="true" outlineLevel="0" collapsed="false">
      <c r="B153" s="41"/>
      <c r="C153" s="41"/>
      <c r="D153" s="41"/>
      <c r="E153" s="41"/>
      <c r="F153" s="41"/>
      <c r="K153" s="3"/>
    </row>
    <row r="154" customFormat="false" ht="12.75" hidden="false" customHeight="true" outlineLevel="0" collapsed="false">
      <c r="B154" s="41"/>
      <c r="C154" s="41"/>
      <c r="D154" s="41"/>
      <c r="E154" s="41"/>
      <c r="F154" s="41"/>
      <c r="K154" s="3"/>
    </row>
    <row r="155" customFormat="false" ht="12.75" hidden="false" customHeight="true" outlineLevel="0" collapsed="false">
      <c r="B155" s="41"/>
      <c r="C155" s="41"/>
      <c r="D155" s="41"/>
      <c r="E155" s="41"/>
      <c r="F155" s="41"/>
      <c r="K155" s="3"/>
    </row>
    <row r="156" customFormat="false" ht="12.75" hidden="false" customHeight="true" outlineLevel="0" collapsed="false">
      <c r="B156" s="41"/>
      <c r="C156" s="41"/>
      <c r="D156" s="41"/>
      <c r="E156" s="41"/>
      <c r="F156" s="41"/>
      <c r="K156" s="3"/>
    </row>
    <row r="157" customFormat="false" ht="12.75" hidden="false" customHeight="true" outlineLevel="0" collapsed="false">
      <c r="B157" s="41"/>
      <c r="C157" s="41"/>
      <c r="D157" s="41"/>
      <c r="E157" s="41"/>
      <c r="F157" s="41"/>
      <c r="K157" s="3"/>
    </row>
    <row r="158" customFormat="false" ht="12.75" hidden="false" customHeight="true" outlineLevel="0" collapsed="false">
      <c r="B158" s="41"/>
      <c r="C158" s="41"/>
      <c r="D158" s="41"/>
      <c r="E158" s="41"/>
      <c r="F158" s="41"/>
      <c r="K158" s="3"/>
    </row>
    <row r="159" customFormat="false" ht="12.75" hidden="false" customHeight="true" outlineLevel="0" collapsed="false">
      <c r="B159" s="41"/>
      <c r="C159" s="41"/>
      <c r="D159" s="41"/>
      <c r="E159" s="41"/>
      <c r="F159" s="41"/>
      <c r="K159" s="3"/>
    </row>
    <row r="160" customFormat="false" ht="12.75" hidden="false" customHeight="true" outlineLevel="0" collapsed="false">
      <c r="B160" s="41"/>
      <c r="C160" s="41"/>
      <c r="D160" s="41"/>
      <c r="E160" s="41"/>
      <c r="F160" s="41"/>
      <c r="K160" s="3"/>
    </row>
    <row r="161" customFormat="false" ht="12.75" hidden="false" customHeight="true" outlineLevel="0" collapsed="false">
      <c r="B161" s="41"/>
      <c r="C161" s="41"/>
      <c r="D161" s="41"/>
      <c r="E161" s="41"/>
      <c r="F161" s="41"/>
      <c r="K161" s="3"/>
    </row>
    <row r="162" customFormat="false" ht="12.75" hidden="false" customHeight="true" outlineLevel="0" collapsed="false">
      <c r="B162" s="41"/>
      <c r="C162" s="41"/>
      <c r="D162" s="41"/>
      <c r="E162" s="41"/>
      <c r="F162" s="41"/>
      <c r="K162" s="3"/>
    </row>
    <row r="163" customFormat="false" ht="12.75" hidden="false" customHeight="true" outlineLevel="0" collapsed="false">
      <c r="B163" s="41"/>
      <c r="C163" s="41"/>
      <c r="D163" s="41"/>
      <c r="E163" s="41"/>
      <c r="F163" s="41"/>
      <c r="K163" s="3"/>
    </row>
    <row r="164" customFormat="false" ht="12.75" hidden="false" customHeight="true" outlineLevel="0" collapsed="false">
      <c r="B164" s="41"/>
      <c r="C164" s="41"/>
      <c r="D164" s="41"/>
      <c r="E164" s="41"/>
      <c r="F164" s="41"/>
      <c r="K164" s="3"/>
    </row>
    <row r="165" customFormat="false" ht="12.75" hidden="false" customHeight="true" outlineLevel="0" collapsed="false">
      <c r="B165" s="41"/>
      <c r="C165" s="41"/>
      <c r="D165" s="41"/>
      <c r="E165" s="41"/>
      <c r="F165" s="41"/>
      <c r="K165" s="3"/>
    </row>
    <row r="166" customFormat="false" ht="12.75" hidden="false" customHeight="true" outlineLevel="0" collapsed="false">
      <c r="B166" s="41"/>
      <c r="C166" s="41"/>
      <c r="D166" s="41"/>
      <c r="E166" s="41"/>
      <c r="F166" s="41"/>
      <c r="K166" s="3"/>
    </row>
    <row r="167" customFormat="false" ht="12.75" hidden="false" customHeight="true" outlineLevel="0" collapsed="false">
      <c r="B167" s="41"/>
      <c r="C167" s="41"/>
      <c r="D167" s="41"/>
      <c r="E167" s="41"/>
      <c r="F167" s="41"/>
      <c r="K167" s="3"/>
    </row>
    <row r="168" customFormat="false" ht="12.75" hidden="false" customHeight="true" outlineLevel="0" collapsed="false">
      <c r="B168" s="41"/>
      <c r="C168" s="41"/>
      <c r="D168" s="41"/>
      <c r="E168" s="41"/>
      <c r="F168" s="41"/>
      <c r="K168" s="3"/>
    </row>
    <row r="169" customFormat="false" ht="12.75" hidden="false" customHeight="true" outlineLevel="0" collapsed="false">
      <c r="B169" s="41"/>
      <c r="C169" s="41"/>
      <c r="D169" s="41"/>
      <c r="E169" s="41"/>
      <c r="F169" s="41"/>
      <c r="K169" s="3"/>
    </row>
    <row r="170" customFormat="false" ht="12.75" hidden="false" customHeight="true" outlineLevel="0" collapsed="false">
      <c r="B170" s="41"/>
      <c r="C170" s="41"/>
      <c r="D170" s="41"/>
      <c r="E170" s="41"/>
      <c r="F170" s="41"/>
      <c r="K170" s="3"/>
    </row>
    <row r="171" customFormat="false" ht="12.75" hidden="false" customHeight="true" outlineLevel="0" collapsed="false">
      <c r="B171" s="41"/>
      <c r="C171" s="41"/>
      <c r="D171" s="41"/>
      <c r="E171" s="41"/>
      <c r="F171" s="41"/>
      <c r="K171" s="3"/>
    </row>
    <row r="172" customFormat="false" ht="12.75" hidden="false" customHeight="true" outlineLevel="0" collapsed="false">
      <c r="B172" s="41"/>
      <c r="C172" s="41"/>
      <c r="D172" s="41"/>
      <c r="E172" s="41"/>
      <c r="F172" s="41"/>
      <c r="K172" s="3"/>
    </row>
    <row r="173" customFormat="false" ht="12.75" hidden="false" customHeight="true" outlineLevel="0" collapsed="false">
      <c r="B173" s="41"/>
      <c r="C173" s="41"/>
      <c r="D173" s="41"/>
      <c r="E173" s="41"/>
      <c r="F173" s="41"/>
      <c r="K173" s="3"/>
    </row>
    <row r="174" customFormat="false" ht="12.75" hidden="false" customHeight="true" outlineLevel="0" collapsed="false">
      <c r="B174" s="41"/>
      <c r="C174" s="41"/>
      <c r="D174" s="41"/>
      <c r="E174" s="41"/>
      <c r="F174" s="41"/>
      <c r="K174" s="3"/>
    </row>
    <row r="175" customFormat="false" ht="12.75" hidden="false" customHeight="true" outlineLevel="0" collapsed="false">
      <c r="B175" s="41"/>
      <c r="C175" s="41"/>
      <c r="D175" s="41"/>
      <c r="E175" s="41"/>
      <c r="F175" s="41"/>
      <c r="K175" s="3"/>
    </row>
    <row r="176" customFormat="false" ht="12.75" hidden="false" customHeight="true" outlineLevel="0" collapsed="false">
      <c r="B176" s="41"/>
      <c r="C176" s="41"/>
      <c r="D176" s="41"/>
      <c r="E176" s="41"/>
      <c r="F176" s="41"/>
      <c r="K176" s="3"/>
    </row>
    <row r="177" customFormat="false" ht="12.75" hidden="false" customHeight="true" outlineLevel="0" collapsed="false">
      <c r="B177" s="41"/>
      <c r="C177" s="41"/>
      <c r="D177" s="41"/>
      <c r="E177" s="41"/>
      <c r="F177" s="41"/>
      <c r="K177" s="3"/>
    </row>
    <row r="178" customFormat="false" ht="12.75" hidden="false" customHeight="true" outlineLevel="0" collapsed="false">
      <c r="B178" s="41"/>
      <c r="C178" s="41"/>
      <c r="D178" s="41"/>
      <c r="E178" s="41"/>
      <c r="F178" s="41"/>
      <c r="K178" s="3"/>
    </row>
    <row r="179" customFormat="false" ht="12.75" hidden="false" customHeight="true" outlineLevel="0" collapsed="false">
      <c r="B179" s="41"/>
      <c r="C179" s="41"/>
      <c r="D179" s="41"/>
      <c r="E179" s="41"/>
      <c r="F179" s="41"/>
      <c r="K179" s="3"/>
    </row>
    <row r="180" customFormat="false" ht="12.75" hidden="false" customHeight="true" outlineLevel="0" collapsed="false">
      <c r="B180" s="41"/>
      <c r="C180" s="41"/>
      <c r="D180" s="41"/>
      <c r="E180" s="41"/>
      <c r="F180" s="41"/>
      <c r="K180" s="3"/>
    </row>
    <row r="181" customFormat="false" ht="12.75" hidden="false" customHeight="true" outlineLevel="0" collapsed="false">
      <c r="B181" s="41"/>
      <c r="C181" s="41"/>
      <c r="D181" s="41"/>
      <c r="E181" s="41"/>
      <c r="F181" s="41"/>
      <c r="K181" s="3"/>
    </row>
    <row r="182" customFormat="false" ht="12.75" hidden="false" customHeight="true" outlineLevel="0" collapsed="false">
      <c r="B182" s="41"/>
      <c r="C182" s="41"/>
      <c r="D182" s="41"/>
      <c r="E182" s="41"/>
      <c r="F182" s="41"/>
      <c r="K182" s="3"/>
    </row>
    <row r="183" customFormat="false" ht="12.75" hidden="false" customHeight="true" outlineLevel="0" collapsed="false">
      <c r="B183" s="41"/>
      <c r="C183" s="41"/>
      <c r="D183" s="41"/>
      <c r="E183" s="41"/>
      <c r="F183" s="41"/>
      <c r="K183" s="3"/>
    </row>
    <row r="184" customFormat="false" ht="12.75" hidden="false" customHeight="true" outlineLevel="0" collapsed="false">
      <c r="B184" s="41"/>
      <c r="C184" s="41"/>
      <c r="D184" s="41"/>
      <c r="E184" s="41"/>
      <c r="F184" s="41"/>
      <c r="K184" s="3"/>
    </row>
    <row r="185" customFormat="false" ht="12.75" hidden="false" customHeight="true" outlineLevel="0" collapsed="false">
      <c r="B185" s="41"/>
      <c r="C185" s="41"/>
      <c r="D185" s="41"/>
      <c r="E185" s="41"/>
      <c r="F185" s="41"/>
      <c r="K185" s="3"/>
    </row>
    <row r="186" customFormat="false" ht="12.75" hidden="false" customHeight="true" outlineLevel="0" collapsed="false">
      <c r="B186" s="41"/>
      <c r="C186" s="41"/>
      <c r="D186" s="41"/>
      <c r="E186" s="41"/>
      <c r="F186" s="41"/>
      <c r="K186" s="3"/>
    </row>
    <row r="187" customFormat="false" ht="12.75" hidden="false" customHeight="true" outlineLevel="0" collapsed="false">
      <c r="B187" s="41"/>
      <c r="C187" s="41"/>
      <c r="D187" s="41"/>
      <c r="E187" s="41"/>
      <c r="F187" s="41"/>
      <c r="K187" s="3"/>
    </row>
    <row r="188" customFormat="false" ht="12.75" hidden="false" customHeight="true" outlineLevel="0" collapsed="false">
      <c r="B188" s="41"/>
      <c r="C188" s="41"/>
      <c r="D188" s="41"/>
      <c r="E188" s="41"/>
      <c r="F188" s="41"/>
      <c r="K188" s="3"/>
    </row>
    <row r="189" customFormat="false" ht="12.75" hidden="false" customHeight="true" outlineLevel="0" collapsed="false">
      <c r="B189" s="41"/>
      <c r="C189" s="41"/>
      <c r="D189" s="41"/>
      <c r="E189" s="41"/>
      <c r="F189" s="41"/>
      <c r="K189" s="3"/>
    </row>
    <row r="190" customFormat="false" ht="12.75" hidden="false" customHeight="true" outlineLevel="0" collapsed="false">
      <c r="B190" s="41"/>
      <c r="C190" s="41"/>
      <c r="D190" s="41"/>
      <c r="E190" s="41"/>
      <c r="F190" s="41"/>
      <c r="K190" s="3"/>
    </row>
    <row r="191" customFormat="false" ht="12.75" hidden="false" customHeight="true" outlineLevel="0" collapsed="false">
      <c r="B191" s="41"/>
      <c r="C191" s="41"/>
      <c r="D191" s="41"/>
      <c r="E191" s="41"/>
      <c r="F191" s="41"/>
      <c r="K191" s="3"/>
    </row>
    <row r="192" customFormat="false" ht="12.75" hidden="false" customHeight="true" outlineLevel="0" collapsed="false">
      <c r="B192" s="41"/>
      <c r="C192" s="41"/>
      <c r="D192" s="41"/>
      <c r="E192" s="41"/>
      <c r="F192" s="41"/>
      <c r="K192" s="3"/>
    </row>
    <row r="193" customFormat="false" ht="12.75" hidden="false" customHeight="true" outlineLevel="0" collapsed="false">
      <c r="B193" s="41"/>
      <c r="C193" s="41"/>
      <c r="D193" s="41"/>
      <c r="E193" s="41"/>
      <c r="F193" s="41"/>
      <c r="K193" s="3"/>
    </row>
    <row r="194" customFormat="false" ht="12.75" hidden="false" customHeight="true" outlineLevel="0" collapsed="false">
      <c r="B194" s="41"/>
      <c r="C194" s="41"/>
      <c r="D194" s="41"/>
      <c r="E194" s="41"/>
      <c r="F194" s="41"/>
      <c r="K194" s="3"/>
    </row>
    <row r="195" customFormat="false" ht="12.75" hidden="false" customHeight="true" outlineLevel="0" collapsed="false">
      <c r="B195" s="41"/>
      <c r="C195" s="41"/>
      <c r="D195" s="41"/>
      <c r="E195" s="41"/>
      <c r="F195" s="41"/>
      <c r="K195" s="3"/>
    </row>
    <row r="196" customFormat="false" ht="12.75" hidden="false" customHeight="true" outlineLevel="0" collapsed="false">
      <c r="B196" s="41"/>
      <c r="C196" s="41"/>
      <c r="D196" s="41"/>
      <c r="E196" s="41"/>
      <c r="F196" s="41"/>
      <c r="K196" s="3"/>
    </row>
    <row r="197" customFormat="false" ht="12.75" hidden="false" customHeight="true" outlineLevel="0" collapsed="false">
      <c r="B197" s="41"/>
      <c r="C197" s="41"/>
      <c r="D197" s="41"/>
      <c r="E197" s="41"/>
      <c r="F197" s="41"/>
      <c r="K197" s="3"/>
    </row>
    <row r="198" customFormat="false" ht="12.75" hidden="false" customHeight="true" outlineLevel="0" collapsed="false">
      <c r="B198" s="41"/>
      <c r="C198" s="41"/>
      <c r="D198" s="41"/>
      <c r="E198" s="41"/>
      <c r="F198" s="41"/>
      <c r="K198" s="3"/>
    </row>
    <row r="199" customFormat="false" ht="12.75" hidden="false" customHeight="true" outlineLevel="0" collapsed="false">
      <c r="B199" s="41"/>
      <c r="C199" s="41"/>
      <c r="D199" s="41"/>
      <c r="E199" s="41"/>
      <c r="F199" s="41"/>
      <c r="K199" s="3"/>
    </row>
    <row r="200" customFormat="false" ht="12.75" hidden="false" customHeight="true" outlineLevel="0" collapsed="false">
      <c r="B200" s="41"/>
      <c r="C200" s="41"/>
      <c r="D200" s="41"/>
      <c r="E200" s="41"/>
      <c r="F200" s="41"/>
      <c r="K200" s="3"/>
    </row>
    <row r="201" customFormat="false" ht="12.75" hidden="false" customHeight="true" outlineLevel="0" collapsed="false">
      <c r="B201" s="41"/>
      <c r="C201" s="41"/>
      <c r="D201" s="41"/>
      <c r="E201" s="41"/>
      <c r="F201" s="41"/>
      <c r="K201" s="3"/>
    </row>
    <row r="202" customFormat="false" ht="12.75" hidden="false" customHeight="true" outlineLevel="0" collapsed="false">
      <c r="B202" s="41"/>
      <c r="C202" s="41"/>
      <c r="D202" s="41"/>
      <c r="E202" s="41"/>
      <c r="F202" s="41"/>
      <c r="K202" s="3"/>
    </row>
    <row r="203" customFormat="false" ht="12.75" hidden="false" customHeight="true" outlineLevel="0" collapsed="false">
      <c r="B203" s="41"/>
      <c r="C203" s="41"/>
      <c r="D203" s="41"/>
      <c r="E203" s="41"/>
      <c r="F203" s="41"/>
      <c r="K203" s="3"/>
    </row>
    <row r="204" customFormat="false" ht="12.75" hidden="false" customHeight="true" outlineLevel="0" collapsed="false">
      <c r="B204" s="41"/>
      <c r="C204" s="41"/>
      <c r="D204" s="41"/>
      <c r="E204" s="41"/>
      <c r="F204" s="41"/>
      <c r="K204" s="3"/>
    </row>
    <row r="205" customFormat="false" ht="12.75" hidden="false" customHeight="true" outlineLevel="0" collapsed="false">
      <c r="B205" s="41"/>
      <c r="C205" s="41"/>
      <c r="D205" s="41"/>
      <c r="E205" s="41"/>
      <c r="F205" s="41"/>
      <c r="K205" s="3"/>
    </row>
    <row r="206" customFormat="false" ht="12.75" hidden="false" customHeight="true" outlineLevel="0" collapsed="false">
      <c r="B206" s="41"/>
      <c r="C206" s="41"/>
      <c r="D206" s="41"/>
      <c r="E206" s="41"/>
      <c r="F206" s="41"/>
      <c r="K206" s="3"/>
    </row>
    <row r="207" customFormat="false" ht="12.75" hidden="false" customHeight="true" outlineLevel="0" collapsed="false">
      <c r="B207" s="41"/>
      <c r="C207" s="41"/>
      <c r="D207" s="41"/>
      <c r="E207" s="41"/>
      <c r="F207" s="41"/>
      <c r="K207" s="3"/>
    </row>
    <row r="208" customFormat="false" ht="12.75" hidden="false" customHeight="true" outlineLevel="0" collapsed="false">
      <c r="B208" s="41"/>
      <c r="C208" s="41"/>
      <c r="D208" s="41"/>
      <c r="E208" s="41"/>
      <c r="F208" s="41"/>
      <c r="K208" s="3"/>
    </row>
    <row r="209" customFormat="false" ht="12.75" hidden="false" customHeight="true" outlineLevel="0" collapsed="false">
      <c r="B209" s="41"/>
      <c r="C209" s="41"/>
      <c r="D209" s="41"/>
      <c r="E209" s="41"/>
      <c r="F209" s="41"/>
      <c r="K209" s="3"/>
    </row>
    <row r="210" customFormat="false" ht="12.75" hidden="false" customHeight="true" outlineLevel="0" collapsed="false">
      <c r="B210" s="41"/>
      <c r="C210" s="41"/>
      <c r="D210" s="41"/>
      <c r="E210" s="41"/>
      <c r="F210" s="41"/>
      <c r="K210" s="3"/>
    </row>
    <row r="211" customFormat="false" ht="12.75" hidden="false" customHeight="true" outlineLevel="0" collapsed="false">
      <c r="B211" s="41"/>
      <c r="C211" s="41"/>
      <c r="D211" s="41"/>
      <c r="E211" s="41"/>
      <c r="F211" s="41"/>
      <c r="K211" s="3"/>
    </row>
    <row r="212" customFormat="false" ht="12.75" hidden="false" customHeight="true" outlineLevel="0" collapsed="false">
      <c r="B212" s="41"/>
      <c r="C212" s="41"/>
      <c r="D212" s="41"/>
      <c r="E212" s="41"/>
      <c r="F212" s="41"/>
      <c r="K212" s="3"/>
    </row>
    <row r="213" customFormat="false" ht="12.75" hidden="false" customHeight="true" outlineLevel="0" collapsed="false">
      <c r="B213" s="41"/>
      <c r="C213" s="41"/>
      <c r="D213" s="41"/>
      <c r="E213" s="41"/>
      <c r="F213" s="41"/>
      <c r="K213" s="3"/>
    </row>
    <row r="214" customFormat="false" ht="12.75" hidden="false" customHeight="true" outlineLevel="0" collapsed="false">
      <c r="B214" s="41"/>
      <c r="C214" s="41"/>
      <c r="D214" s="41"/>
      <c r="E214" s="41"/>
      <c r="F214" s="41"/>
      <c r="K214" s="3"/>
    </row>
    <row r="215" customFormat="false" ht="12.75" hidden="false" customHeight="true" outlineLevel="0" collapsed="false">
      <c r="B215" s="41"/>
      <c r="C215" s="41"/>
      <c r="D215" s="41"/>
      <c r="E215" s="41"/>
      <c r="F215" s="41"/>
      <c r="K215" s="3"/>
    </row>
    <row r="216" customFormat="false" ht="12.75" hidden="false" customHeight="true" outlineLevel="0" collapsed="false">
      <c r="B216" s="41"/>
      <c r="C216" s="41"/>
      <c r="D216" s="41"/>
      <c r="E216" s="41"/>
      <c r="F216" s="41"/>
      <c r="K216" s="3"/>
    </row>
    <row r="217" customFormat="false" ht="12.75" hidden="false" customHeight="true" outlineLevel="0" collapsed="false">
      <c r="B217" s="41"/>
      <c r="C217" s="41"/>
      <c r="D217" s="41"/>
      <c r="E217" s="41"/>
      <c r="F217" s="41"/>
      <c r="K217" s="3"/>
    </row>
    <row r="218" customFormat="false" ht="12.75" hidden="false" customHeight="true" outlineLevel="0" collapsed="false">
      <c r="B218" s="41"/>
      <c r="C218" s="41"/>
      <c r="D218" s="41"/>
      <c r="E218" s="41"/>
      <c r="F218" s="41"/>
      <c r="K218" s="3"/>
    </row>
    <row r="219" customFormat="false" ht="12.75" hidden="false" customHeight="true" outlineLevel="0" collapsed="false">
      <c r="B219" s="41"/>
      <c r="C219" s="41"/>
      <c r="D219" s="41"/>
      <c r="E219" s="41"/>
      <c r="F219" s="41"/>
      <c r="K219" s="3"/>
    </row>
    <row r="220" customFormat="false" ht="12.75" hidden="false" customHeight="true" outlineLevel="0" collapsed="false">
      <c r="B220" s="41"/>
      <c r="C220" s="41"/>
      <c r="D220" s="41"/>
      <c r="E220" s="41"/>
      <c r="F220" s="41"/>
      <c r="K220" s="3"/>
    </row>
    <row r="221" customFormat="false" ht="12.75" hidden="false" customHeight="true" outlineLevel="0" collapsed="false">
      <c r="B221" s="41"/>
      <c r="C221" s="41"/>
      <c r="D221" s="41"/>
      <c r="E221" s="41"/>
      <c r="F221" s="41"/>
      <c r="K221" s="3"/>
    </row>
    <row r="222" customFormat="false" ht="12.75" hidden="false" customHeight="true" outlineLevel="0" collapsed="false">
      <c r="B222" s="41"/>
      <c r="C222" s="41"/>
      <c r="D222" s="41"/>
      <c r="E222" s="41"/>
      <c r="F222" s="41"/>
      <c r="K222" s="3"/>
    </row>
    <row r="223" customFormat="false" ht="12.75" hidden="false" customHeight="true" outlineLevel="0" collapsed="false">
      <c r="B223" s="41"/>
      <c r="C223" s="41"/>
      <c r="D223" s="41"/>
      <c r="E223" s="41"/>
      <c r="F223" s="41"/>
      <c r="K223" s="3"/>
    </row>
    <row r="224" customFormat="false" ht="12.75" hidden="false" customHeight="true" outlineLevel="0" collapsed="false">
      <c r="B224" s="41"/>
      <c r="C224" s="41"/>
      <c r="D224" s="41"/>
      <c r="E224" s="41"/>
      <c r="F224" s="41"/>
      <c r="K224" s="3"/>
    </row>
    <row r="225" customFormat="false" ht="12.75" hidden="false" customHeight="true" outlineLevel="0" collapsed="false">
      <c r="B225" s="41"/>
      <c r="C225" s="41"/>
      <c r="D225" s="41"/>
      <c r="E225" s="41"/>
      <c r="F225" s="41"/>
      <c r="K225" s="3"/>
    </row>
    <row r="226" customFormat="false" ht="12.75" hidden="false" customHeight="true" outlineLevel="0" collapsed="false">
      <c r="B226" s="41"/>
      <c r="C226" s="41"/>
      <c r="D226" s="41"/>
      <c r="E226" s="41"/>
      <c r="F226" s="41"/>
      <c r="K226" s="3"/>
    </row>
    <row r="227" customFormat="false" ht="12.75" hidden="false" customHeight="true" outlineLevel="0" collapsed="false">
      <c r="B227" s="41"/>
      <c r="C227" s="41"/>
      <c r="D227" s="41"/>
      <c r="E227" s="41"/>
      <c r="F227" s="41"/>
      <c r="K227" s="3"/>
    </row>
    <row r="228" customFormat="false" ht="12.75" hidden="false" customHeight="true" outlineLevel="0" collapsed="false">
      <c r="B228" s="41"/>
      <c r="C228" s="41"/>
      <c r="D228" s="41"/>
      <c r="E228" s="41"/>
      <c r="F228" s="41"/>
      <c r="K228" s="3"/>
    </row>
    <row r="229" customFormat="false" ht="12.75" hidden="false" customHeight="true" outlineLevel="0" collapsed="false">
      <c r="B229" s="41"/>
      <c r="C229" s="41"/>
      <c r="D229" s="41"/>
      <c r="E229" s="41"/>
      <c r="F229" s="41"/>
      <c r="K229" s="3"/>
    </row>
    <row r="230" customFormat="false" ht="12.75" hidden="false" customHeight="true" outlineLevel="0" collapsed="false">
      <c r="B230" s="41"/>
      <c r="C230" s="41"/>
      <c r="D230" s="41"/>
      <c r="E230" s="41"/>
      <c r="F230" s="41"/>
      <c r="K230" s="3"/>
    </row>
    <row r="231" customFormat="false" ht="12.75" hidden="false" customHeight="true" outlineLevel="0" collapsed="false">
      <c r="B231" s="41"/>
      <c r="C231" s="41"/>
      <c r="D231" s="41"/>
      <c r="E231" s="41"/>
      <c r="F231" s="41"/>
      <c r="K231" s="3"/>
    </row>
    <row r="232" customFormat="false" ht="12.75" hidden="false" customHeight="true" outlineLevel="0" collapsed="false">
      <c r="B232" s="41"/>
      <c r="C232" s="41"/>
      <c r="D232" s="41"/>
      <c r="E232" s="41"/>
      <c r="F232" s="41"/>
      <c r="K232" s="3"/>
    </row>
    <row r="233" customFormat="false" ht="12.75" hidden="false" customHeight="true" outlineLevel="0" collapsed="false">
      <c r="B233" s="41"/>
      <c r="C233" s="41"/>
      <c r="D233" s="41"/>
      <c r="E233" s="41"/>
      <c r="F233" s="41"/>
      <c r="K233" s="3"/>
    </row>
    <row r="234" customFormat="false" ht="12.75" hidden="false" customHeight="true" outlineLevel="0" collapsed="false">
      <c r="B234" s="41"/>
      <c r="C234" s="41"/>
      <c r="D234" s="41"/>
      <c r="E234" s="41"/>
      <c r="F234" s="41"/>
      <c r="K234" s="3"/>
    </row>
    <row r="235" customFormat="false" ht="12.75" hidden="false" customHeight="true" outlineLevel="0" collapsed="false">
      <c r="B235" s="41"/>
      <c r="C235" s="41"/>
      <c r="D235" s="41"/>
      <c r="E235" s="41"/>
      <c r="F235" s="41"/>
      <c r="K235" s="3"/>
    </row>
    <row r="236" customFormat="false" ht="12.75" hidden="false" customHeight="true" outlineLevel="0" collapsed="false">
      <c r="B236" s="41"/>
      <c r="C236" s="41"/>
      <c r="D236" s="41"/>
      <c r="E236" s="41"/>
      <c r="F236" s="41"/>
      <c r="K236" s="3"/>
    </row>
    <row r="237" customFormat="false" ht="12.75" hidden="false" customHeight="true" outlineLevel="0" collapsed="false">
      <c r="B237" s="41"/>
      <c r="C237" s="41"/>
      <c r="D237" s="41"/>
      <c r="E237" s="41"/>
      <c r="F237" s="41"/>
      <c r="K237" s="3"/>
    </row>
    <row r="238" customFormat="false" ht="12.75" hidden="false" customHeight="true" outlineLevel="0" collapsed="false">
      <c r="B238" s="41"/>
      <c r="C238" s="41"/>
      <c r="D238" s="41"/>
      <c r="E238" s="41"/>
      <c r="F238" s="41"/>
      <c r="K238" s="3"/>
    </row>
    <row r="239" customFormat="false" ht="12.75" hidden="false" customHeight="true" outlineLevel="0" collapsed="false">
      <c r="B239" s="41"/>
      <c r="C239" s="41"/>
      <c r="D239" s="41"/>
      <c r="E239" s="41"/>
      <c r="F239" s="41"/>
      <c r="K239" s="3"/>
    </row>
    <row r="240" customFormat="false" ht="12.75" hidden="false" customHeight="true" outlineLevel="0" collapsed="false">
      <c r="B240" s="41"/>
      <c r="C240" s="41"/>
      <c r="D240" s="41"/>
      <c r="E240" s="41"/>
      <c r="F240" s="41"/>
      <c r="K240" s="3"/>
    </row>
    <row r="241" customFormat="false" ht="12.75" hidden="false" customHeight="true" outlineLevel="0" collapsed="false">
      <c r="B241" s="41"/>
      <c r="C241" s="41"/>
      <c r="D241" s="41"/>
      <c r="E241" s="41"/>
      <c r="F241" s="41"/>
      <c r="K241" s="3"/>
    </row>
    <row r="242" customFormat="false" ht="12.75" hidden="false" customHeight="true" outlineLevel="0" collapsed="false">
      <c r="B242" s="41"/>
      <c r="C242" s="41"/>
      <c r="D242" s="41"/>
      <c r="E242" s="41"/>
      <c r="F242" s="41"/>
      <c r="K242" s="3"/>
    </row>
    <row r="243" customFormat="false" ht="12.75" hidden="false" customHeight="true" outlineLevel="0" collapsed="false">
      <c r="B243" s="41"/>
      <c r="C243" s="41"/>
      <c r="D243" s="41"/>
      <c r="E243" s="41"/>
      <c r="F243" s="41"/>
      <c r="K243" s="3"/>
    </row>
    <row r="244" customFormat="false" ht="12.75" hidden="false" customHeight="true" outlineLevel="0" collapsed="false">
      <c r="B244" s="41"/>
      <c r="C244" s="41"/>
      <c r="D244" s="41"/>
      <c r="E244" s="41"/>
      <c r="F244" s="41"/>
      <c r="K244" s="3"/>
    </row>
    <row r="245" customFormat="false" ht="12.75" hidden="false" customHeight="true" outlineLevel="0" collapsed="false">
      <c r="B245" s="41"/>
      <c r="C245" s="41"/>
      <c r="D245" s="41"/>
      <c r="E245" s="41"/>
      <c r="F245" s="41"/>
      <c r="K245" s="3"/>
    </row>
    <row r="246" customFormat="false" ht="12.75" hidden="false" customHeight="true" outlineLevel="0" collapsed="false">
      <c r="B246" s="41"/>
      <c r="C246" s="41"/>
      <c r="D246" s="41"/>
      <c r="E246" s="41"/>
      <c r="F246" s="41"/>
      <c r="K246" s="3"/>
    </row>
    <row r="247" customFormat="false" ht="12.75" hidden="false" customHeight="true" outlineLevel="0" collapsed="false">
      <c r="B247" s="41"/>
      <c r="C247" s="41"/>
      <c r="D247" s="41"/>
      <c r="E247" s="41"/>
      <c r="F247" s="41"/>
      <c r="K247" s="3"/>
    </row>
    <row r="248" customFormat="false" ht="12.75" hidden="false" customHeight="true" outlineLevel="0" collapsed="false">
      <c r="B248" s="41"/>
      <c r="C248" s="41"/>
      <c r="D248" s="41"/>
      <c r="E248" s="41"/>
      <c r="F248" s="41"/>
      <c r="K248" s="3"/>
    </row>
    <row r="249" customFormat="false" ht="12.75" hidden="false" customHeight="true" outlineLevel="0" collapsed="false">
      <c r="B249" s="41"/>
      <c r="C249" s="41"/>
      <c r="D249" s="41"/>
      <c r="E249" s="41"/>
      <c r="F249" s="41"/>
      <c r="K249" s="3"/>
    </row>
    <row r="250" customFormat="false" ht="12.75" hidden="false" customHeight="true" outlineLevel="0" collapsed="false">
      <c r="B250" s="41"/>
      <c r="C250" s="41"/>
      <c r="D250" s="41"/>
      <c r="E250" s="41"/>
      <c r="F250" s="41"/>
      <c r="K250" s="3"/>
    </row>
    <row r="251" customFormat="false" ht="12.75" hidden="false" customHeight="true" outlineLevel="0" collapsed="false">
      <c r="B251" s="41"/>
      <c r="C251" s="41"/>
      <c r="D251" s="41"/>
      <c r="E251" s="41"/>
      <c r="F251" s="41"/>
      <c r="K251" s="3"/>
    </row>
    <row r="252" customFormat="false" ht="12.75" hidden="false" customHeight="true" outlineLevel="0" collapsed="false">
      <c r="B252" s="41"/>
      <c r="C252" s="41"/>
      <c r="D252" s="41"/>
      <c r="E252" s="41"/>
      <c r="F252" s="41"/>
      <c r="K252" s="3"/>
    </row>
    <row r="253" customFormat="false" ht="12.75" hidden="false" customHeight="true" outlineLevel="0" collapsed="false">
      <c r="B253" s="41"/>
      <c r="C253" s="41"/>
      <c r="D253" s="41"/>
      <c r="E253" s="41"/>
      <c r="F253" s="41"/>
      <c r="K253" s="3"/>
    </row>
    <row r="254" customFormat="false" ht="12.75" hidden="false" customHeight="true" outlineLevel="0" collapsed="false">
      <c r="B254" s="41"/>
      <c r="C254" s="41"/>
      <c r="D254" s="41"/>
      <c r="E254" s="41"/>
      <c r="F254" s="41"/>
      <c r="K254" s="3"/>
    </row>
    <row r="255" customFormat="false" ht="12.75" hidden="false" customHeight="true" outlineLevel="0" collapsed="false">
      <c r="B255" s="41"/>
      <c r="C255" s="41"/>
      <c r="D255" s="41"/>
      <c r="E255" s="41"/>
      <c r="F255" s="41"/>
      <c r="K255" s="3"/>
    </row>
    <row r="256" customFormat="false" ht="12.75" hidden="false" customHeight="true" outlineLevel="0" collapsed="false">
      <c r="B256" s="41"/>
      <c r="C256" s="41"/>
      <c r="D256" s="41"/>
      <c r="E256" s="41"/>
      <c r="F256" s="41"/>
      <c r="K256" s="3"/>
    </row>
    <row r="257" customFormat="false" ht="12.75" hidden="false" customHeight="true" outlineLevel="0" collapsed="false">
      <c r="B257" s="41"/>
      <c r="C257" s="41"/>
      <c r="D257" s="41"/>
      <c r="E257" s="41"/>
      <c r="F257" s="41"/>
      <c r="K257" s="3"/>
    </row>
    <row r="258" customFormat="false" ht="12.75" hidden="false" customHeight="true" outlineLevel="0" collapsed="false">
      <c r="B258" s="41"/>
      <c r="C258" s="41"/>
      <c r="D258" s="41"/>
      <c r="E258" s="41"/>
      <c r="F258" s="41"/>
      <c r="K258" s="3"/>
    </row>
    <row r="259" customFormat="false" ht="12.75" hidden="false" customHeight="true" outlineLevel="0" collapsed="false">
      <c r="B259" s="41"/>
      <c r="C259" s="41"/>
      <c r="D259" s="41"/>
      <c r="E259" s="41"/>
      <c r="F259" s="41"/>
      <c r="K259" s="3"/>
    </row>
    <row r="260" customFormat="false" ht="12.75" hidden="false" customHeight="true" outlineLevel="0" collapsed="false">
      <c r="B260" s="41"/>
      <c r="C260" s="41"/>
      <c r="D260" s="41"/>
      <c r="E260" s="41"/>
      <c r="F260" s="41"/>
      <c r="K260" s="3"/>
    </row>
    <row r="261" customFormat="false" ht="12.75" hidden="false" customHeight="true" outlineLevel="0" collapsed="false">
      <c r="B261" s="41"/>
      <c r="C261" s="41"/>
      <c r="D261" s="41"/>
      <c r="E261" s="41"/>
      <c r="F261" s="41"/>
      <c r="K261" s="3"/>
    </row>
    <row r="262" customFormat="false" ht="12.75" hidden="false" customHeight="true" outlineLevel="0" collapsed="false">
      <c r="B262" s="41"/>
      <c r="C262" s="41"/>
      <c r="D262" s="41"/>
      <c r="E262" s="41"/>
      <c r="F262" s="41"/>
      <c r="K262" s="3"/>
    </row>
    <row r="263" customFormat="false" ht="12.75" hidden="false" customHeight="true" outlineLevel="0" collapsed="false">
      <c r="B263" s="41"/>
      <c r="C263" s="41"/>
      <c r="D263" s="41"/>
      <c r="E263" s="41"/>
      <c r="F263" s="41"/>
      <c r="K263" s="3"/>
    </row>
    <row r="264" customFormat="false" ht="12.75" hidden="false" customHeight="true" outlineLevel="0" collapsed="false">
      <c r="B264" s="41"/>
      <c r="C264" s="41"/>
      <c r="D264" s="41"/>
      <c r="E264" s="41"/>
      <c r="F264" s="41"/>
      <c r="K264" s="3"/>
    </row>
    <row r="265" customFormat="false" ht="12.75" hidden="false" customHeight="true" outlineLevel="0" collapsed="false">
      <c r="B265" s="41"/>
      <c r="C265" s="41"/>
      <c r="D265" s="41"/>
      <c r="E265" s="41"/>
      <c r="F265" s="41"/>
      <c r="K265" s="3"/>
    </row>
    <row r="266" customFormat="false" ht="12.75" hidden="false" customHeight="true" outlineLevel="0" collapsed="false">
      <c r="B266" s="41"/>
      <c r="C266" s="41"/>
      <c r="D266" s="41"/>
      <c r="E266" s="41"/>
      <c r="F266" s="41"/>
      <c r="K266" s="3"/>
    </row>
    <row r="267" customFormat="false" ht="12.75" hidden="false" customHeight="true" outlineLevel="0" collapsed="false">
      <c r="B267" s="41"/>
      <c r="C267" s="41"/>
      <c r="D267" s="41"/>
      <c r="E267" s="41"/>
      <c r="F267" s="41"/>
      <c r="K267" s="3"/>
    </row>
    <row r="268" customFormat="false" ht="12.75" hidden="false" customHeight="true" outlineLevel="0" collapsed="false">
      <c r="B268" s="41"/>
      <c r="C268" s="41"/>
      <c r="D268" s="41"/>
      <c r="E268" s="41"/>
      <c r="F268" s="41"/>
      <c r="K268" s="3"/>
    </row>
    <row r="269" customFormat="false" ht="12.75" hidden="false" customHeight="true" outlineLevel="0" collapsed="false">
      <c r="B269" s="41"/>
      <c r="C269" s="41"/>
      <c r="D269" s="41"/>
      <c r="E269" s="41"/>
      <c r="F269" s="41"/>
      <c r="K269" s="3"/>
    </row>
    <row r="270" customFormat="false" ht="12.75" hidden="false" customHeight="true" outlineLevel="0" collapsed="false">
      <c r="B270" s="41"/>
      <c r="C270" s="41"/>
      <c r="D270" s="41"/>
      <c r="E270" s="41"/>
      <c r="F270" s="41"/>
      <c r="K270" s="3"/>
    </row>
    <row r="271" customFormat="false" ht="12.75" hidden="false" customHeight="true" outlineLevel="0" collapsed="false">
      <c r="B271" s="41"/>
      <c r="C271" s="41"/>
      <c r="D271" s="41"/>
      <c r="E271" s="41"/>
      <c r="F271" s="41"/>
      <c r="K271" s="3"/>
    </row>
    <row r="272" customFormat="false" ht="12.75" hidden="false" customHeight="true" outlineLevel="0" collapsed="false">
      <c r="B272" s="41"/>
      <c r="C272" s="41"/>
      <c r="D272" s="41"/>
      <c r="E272" s="41"/>
      <c r="F272" s="41"/>
      <c r="K272" s="3"/>
    </row>
    <row r="273" customFormat="false" ht="12.75" hidden="false" customHeight="true" outlineLevel="0" collapsed="false">
      <c r="B273" s="41"/>
      <c r="C273" s="41"/>
      <c r="D273" s="41"/>
      <c r="E273" s="41"/>
      <c r="F273" s="41"/>
      <c r="K273" s="3"/>
    </row>
    <row r="274" customFormat="false" ht="12.75" hidden="false" customHeight="true" outlineLevel="0" collapsed="false">
      <c r="B274" s="41"/>
      <c r="C274" s="41"/>
      <c r="D274" s="41"/>
      <c r="E274" s="41"/>
      <c r="F274" s="41"/>
      <c r="K274" s="3"/>
    </row>
    <row r="275" customFormat="false" ht="12.75" hidden="false" customHeight="true" outlineLevel="0" collapsed="false">
      <c r="B275" s="41"/>
      <c r="C275" s="41"/>
      <c r="D275" s="41"/>
      <c r="E275" s="41"/>
      <c r="F275" s="41"/>
      <c r="K275" s="3"/>
    </row>
    <row r="276" customFormat="false" ht="12.75" hidden="false" customHeight="true" outlineLevel="0" collapsed="false">
      <c r="B276" s="41"/>
      <c r="C276" s="41"/>
      <c r="D276" s="41"/>
      <c r="E276" s="41"/>
      <c r="F276" s="41"/>
      <c r="K276" s="3"/>
    </row>
    <row r="277" customFormat="false" ht="12.75" hidden="false" customHeight="true" outlineLevel="0" collapsed="false">
      <c r="B277" s="41"/>
      <c r="C277" s="41"/>
      <c r="D277" s="41"/>
      <c r="E277" s="41"/>
      <c r="F277" s="41"/>
      <c r="K277" s="3"/>
    </row>
    <row r="278" customFormat="false" ht="12.75" hidden="false" customHeight="true" outlineLevel="0" collapsed="false">
      <c r="B278" s="41"/>
      <c r="C278" s="41"/>
      <c r="D278" s="41"/>
      <c r="E278" s="41"/>
      <c r="F278" s="41"/>
      <c r="K278" s="3"/>
    </row>
    <row r="279" customFormat="false" ht="12.75" hidden="false" customHeight="true" outlineLevel="0" collapsed="false">
      <c r="B279" s="41"/>
      <c r="C279" s="41"/>
      <c r="D279" s="41"/>
      <c r="E279" s="41"/>
      <c r="F279" s="41"/>
      <c r="K279" s="3"/>
    </row>
    <row r="280" customFormat="false" ht="12.75" hidden="false" customHeight="true" outlineLevel="0" collapsed="false">
      <c r="B280" s="41"/>
      <c r="C280" s="41"/>
      <c r="D280" s="41"/>
      <c r="E280" s="41"/>
      <c r="F280" s="41"/>
      <c r="K280" s="3"/>
    </row>
    <row r="281" customFormat="false" ht="12.75" hidden="false" customHeight="true" outlineLevel="0" collapsed="false">
      <c r="B281" s="41"/>
      <c r="C281" s="41"/>
      <c r="D281" s="41"/>
      <c r="E281" s="41"/>
      <c r="F281" s="41"/>
      <c r="K281" s="3"/>
    </row>
    <row r="282" customFormat="false" ht="12.75" hidden="false" customHeight="true" outlineLevel="0" collapsed="false">
      <c r="B282" s="41"/>
      <c r="C282" s="41"/>
      <c r="D282" s="41"/>
      <c r="E282" s="41"/>
      <c r="F282" s="41"/>
      <c r="K282" s="3"/>
    </row>
    <row r="283" customFormat="false" ht="12.75" hidden="false" customHeight="true" outlineLevel="0" collapsed="false">
      <c r="B283" s="41"/>
      <c r="C283" s="41"/>
      <c r="D283" s="41"/>
      <c r="E283" s="41"/>
      <c r="F283" s="41"/>
      <c r="K283" s="3"/>
    </row>
    <row r="284" customFormat="false" ht="12.75" hidden="false" customHeight="true" outlineLevel="0" collapsed="false">
      <c r="B284" s="41"/>
      <c r="C284" s="41"/>
      <c r="D284" s="41"/>
      <c r="E284" s="41"/>
      <c r="F284" s="41"/>
      <c r="K284" s="3"/>
    </row>
    <row r="285" customFormat="false" ht="12.75" hidden="false" customHeight="true" outlineLevel="0" collapsed="false">
      <c r="B285" s="41"/>
      <c r="C285" s="41"/>
      <c r="D285" s="41"/>
      <c r="E285" s="41"/>
      <c r="F285" s="41"/>
      <c r="K285" s="3"/>
    </row>
    <row r="286" customFormat="false" ht="12.75" hidden="false" customHeight="true" outlineLevel="0" collapsed="false">
      <c r="B286" s="41"/>
      <c r="C286" s="41"/>
      <c r="D286" s="41"/>
      <c r="E286" s="41"/>
      <c r="F286" s="41"/>
      <c r="K286" s="3"/>
    </row>
    <row r="287" customFormat="false" ht="12.75" hidden="false" customHeight="true" outlineLevel="0" collapsed="false">
      <c r="B287" s="41"/>
      <c r="C287" s="41"/>
      <c r="D287" s="41"/>
      <c r="E287" s="41"/>
      <c r="F287" s="41"/>
      <c r="K287" s="3"/>
    </row>
    <row r="288" customFormat="false" ht="12.75" hidden="false" customHeight="true" outlineLevel="0" collapsed="false">
      <c r="B288" s="41"/>
      <c r="C288" s="41"/>
      <c r="D288" s="41"/>
      <c r="E288" s="41"/>
      <c r="F288" s="41"/>
      <c r="K288" s="3"/>
    </row>
    <row r="289" customFormat="false" ht="12.75" hidden="false" customHeight="true" outlineLevel="0" collapsed="false">
      <c r="B289" s="41"/>
      <c r="C289" s="41"/>
      <c r="D289" s="41"/>
      <c r="E289" s="41"/>
      <c r="F289" s="41"/>
      <c r="K289" s="3"/>
    </row>
    <row r="290" customFormat="false" ht="12.75" hidden="false" customHeight="true" outlineLevel="0" collapsed="false">
      <c r="B290" s="41"/>
      <c r="C290" s="41"/>
      <c r="D290" s="41"/>
      <c r="E290" s="41"/>
      <c r="F290" s="41"/>
      <c r="K290" s="3"/>
    </row>
    <row r="291" customFormat="false" ht="12.75" hidden="false" customHeight="true" outlineLevel="0" collapsed="false">
      <c r="B291" s="41"/>
      <c r="C291" s="41"/>
      <c r="D291" s="41"/>
      <c r="E291" s="41"/>
      <c r="F291" s="41"/>
      <c r="K291" s="3"/>
    </row>
    <row r="292" customFormat="false" ht="12.75" hidden="false" customHeight="true" outlineLevel="0" collapsed="false">
      <c r="B292" s="41"/>
      <c r="C292" s="41"/>
      <c r="D292" s="41"/>
      <c r="E292" s="41"/>
      <c r="F292" s="41"/>
      <c r="K292" s="3"/>
    </row>
    <row r="293" customFormat="false" ht="12.75" hidden="false" customHeight="true" outlineLevel="0" collapsed="false">
      <c r="B293" s="41"/>
      <c r="C293" s="41"/>
      <c r="D293" s="41"/>
      <c r="E293" s="41"/>
      <c r="F293" s="41"/>
      <c r="K293" s="3"/>
    </row>
    <row r="294" customFormat="false" ht="12.75" hidden="false" customHeight="true" outlineLevel="0" collapsed="false">
      <c r="B294" s="41"/>
      <c r="C294" s="41"/>
      <c r="D294" s="41"/>
      <c r="E294" s="41"/>
      <c r="F294" s="41"/>
      <c r="K294" s="3"/>
    </row>
    <row r="295" customFormat="false" ht="12.75" hidden="false" customHeight="true" outlineLevel="0" collapsed="false">
      <c r="B295" s="41"/>
      <c r="C295" s="41"/>
      <c r="D295" s="41"/>
      <c r="E295" s="41"/>
      <c r="F295" s="41"/>
      <c r="K295" s="3"/>
    </row>
    <row r="296" customFormat="false" ht="12.75" hidden="false" customHeight="true" outlineLevel="0" collapsed="false">
      <c r="B296" s="41"/>
      <c r="C296" s="41"/>
      <c r="D296" s="41"/>
      <c r="E296" s="41"/>
      <c r="F296" s="41"/>
      <c r="K296" s="3"/>
    </row>
    <row r="297" customFormat="false" ht="12.75" hidden="false" customHeight="true" outlineLevel="0" collapsed="false">
      <c r="B297" s="41"/>
      <c r="C297" s="41"/>
      <c r="D297" s="41"/>
      <c r="E297" s="41"/>
      <c r="F297" s="41"/>
      <c r="K297" s="3"/>
    </row>
    <row r="298" customFormat="false" ht="12.75" hidden="false" customHeight="true" outlineLevel="0" collapsed="false">
      <c r="B298" s="41"/>
      <c r="C298" s="41"/>
      <c r="D298" s="41"/>
      <c r="E298" s="41"/>
      <c r="F298" s="41"/>
      <c r="K298" s="3"/>
    </row>
    <row r="299" customFormat="false" ht="12.75" hidden="false" customHeight="true" outlineLevel="0" collapsed="false">
      <c r="B299" s="41"/>
      <c r="C299" s="41"/>
      <c r="D299" s="41"/>
      <c r="E299" s="41"/>
      <c r="F299" s="41"/>
      <c r="K299" s="3"/>
    </row>
    <row r="300" customFormat="false" ht="12.75" hidden="false" customHeight="true" outlineLevel="0" collapsed="false">
      <c r="B300" s="41"/>
      <c r="C300" s="41"/>
      <c r="D300" s="41"/>
      <c r="E300" s="41"/>
      <c r="F300" s="41"/>
      <c r="K300" s="3"/>
    </row>
    <row r="301" customFormat="false" ht="12.75" hidden="false" customHeight="true" outlineLevel="0" collapsed="false">
      <c r="B301" s="41"/>
      <c r="C301" s="41"/>
      <c r="D301" s="41"/>
      <c r="E301" s="41"/>
      <c r="F301" s="41"/>
      <c r="K301" s="3"/>
    </row>
    <row r="302" customFormat="false" ht="12.75" hidden="false" customHeight="true" outlineLevel="0" collapsed="false">
      <c r="B302" s="41"/>
      <c r="C302" s="41"/>
      <c r="D302" s="41"/>
      <c r="E302" s="41"/>
      <c r="F302" s="41"/>
      <c r="K302" s="3"/>
    </row>
    <row r="303" customFormat="false" ht="12.75" hidden="false" customHeight="true" outlineLevel="0" collapsed="false">
      <c r="B303" s="41"/>
      <c r="C303" s="41"/>
      <c r="D303" s="41"/>
      <c r="E303" s="41"/>
      <c r="F303" s="41"/>
      <c r="K303" s="3"/>
    </row>
    <row r="304" customFormat="false" ht="12.75" hidden="false" customHeight="true" outlineLevel="0" collapsed="false">
      <c r="B304" s="41"/>
      <c r="C304" s="41"/>
      <c r="D304" s="41"/>
      <c r="E304" s="41"/>
      <c r="F304" s="41"/>
      <c r="K304" s="3"/>
    </row>
    <row r="305" customFormat="false" ht="12.75" hidden="false" customHeight="true" outlineLevel="0" collapsed="false">
      <c r="B305" s="41"/>
      <c r="C305" s="41"/>
      <c r="D305" s="41"/>
      <c r="E305" s="41"/>
      <c r="F305" s="41"/>
      <c r="K305" s="3"/>
    </row>
    <row r="306" customFormat="false" ht="12.75" hidden="false" customHeight="true" outlineLevel="0" collapsed="false">
      <c r="B306" s="41"/>
      <c r="C306" s="41"/>
      <c r="D306" s="41"/>
      <c r="E306" s="41"/>
      <c r="F306" s="41"/>
      <c r="K306" s="3"/>
    </row>
    <row r="307" customFormat="false" ht="12.75" hidden="false" customHeight="true" outlineLevel="0" collapsed="false">
      <c r="B307" s="41"/>
      <c r="C307" s="41"/>
      <c r="D307" s="41"/>
      <c r="E307" s="41"/>
      <c r="F307" s="41"/>
      <c r="K307" s="3"/>
    </row>
    <row r="308" customFormat="false" ht="12.75" hidden="false" customHeight="true" outlineLevel="0" collapsed="false">
      <c r="B308" s="41"/>
      <c r="C308" s="41"/>
      <c r="D308" s="41"/>
      <c r="E308" s="41"/>
      <c r="F308" s="41"/>
      <c r="K308" s="3"/>
    </row>
    <row r="309" customFormat="false" ht="12.75" hidden="false" customHeight="true" outlineLevel="0" collapsed="false">
      <c r="B309" s="41"/>
      <c r="C309" s="41"/>
      <c r="D309" s="41"/>
      <c r="E309" s="41"/>
      <c r="F309" s="41"/>
      <c r="K309" s="3"/>
    </row>
    <row r="310" customFormat="false" ht="12.75" hidden="false" customHeight="true" outlineLevel="0" collapsed="false">
      <c r="B310" s="41"/>
      <c r="C310" s="41"/>
      <c r="D310" s="41"/>
      <c r="E310" s="41"/>
      <c r="F310" s="41"/>
      <c r="K310" s="3"/>
    </row>
    <row r="311" customFormat="false" ht="12.75" hidden="false" customHeight="true" outlineLevel="0" collapsed="false">
      <c r="B311" s="41"/>
      <c r="C311" s="41"/>
      <c r="D311" s="41"/>
      <c r="E311" s="41"/>
      <c r="F311" s="41"/>
      <c r="K311" s="3"/>
    </row>
    <row r="312" customFormat="false" ht="12.75" hidden="false" customHeight="true" outlineLevel="0" collapsed="false">
      <c r="B312" s="41"/>
      <c r="C312" s="41"/>
      <c r="D312" s="41"/>
      <c r="E312" s="41"/>
      <c r="F312" s="41"/>
      <c r="K312" s="3"/>
    </row>
    <row r="313" customFormat="false" ht="12.75" hidden="false" customHeight="true" outlineLevel="0" collapsed="false">
      <c r="B313" s="41"/>
      <c r="C313" s="41"/>
      <c r="D313" s="41"/>
      <c r="E313" s="41"/>
      <c r="F313" s="41"/>
      <c r="K313" s="3"/>
    </row>
    <row r="314" customFormat="false" ht="12.75" hidden="false" customHeight="true" outlineLevel="0" collapsed="false">
      <c r="B314" s="41"/>
      <c r="C314" s="41"/>
      <c r="D314" s="41"/>
      <c r="E314" s="41"/>
      <c r="F314" s="41"/>
      <c r="K314" s="3"/>
    </row>
    <row r="315" customFormat="false" ht="12.75" hidden="false" customHeight="true" outlineLevel="0" collapsed="false">
      <c r="B315" s="41"/>
      <c r="C315" s="41"/>
      <c r="D315" s="41"/>
      <c r="E315" s="41"/>
      <c r="F315" s="41"/>
      <c r="K315" s="3"/>
    </row>
    <row r="316" customFormat="false" ht="12.75" hidden="false" customHeight="true" outlineLevel="0" collapsed="false">
      <c r="B316" s="41"/>
      <c r="C316" s="41"/>
      <c r="D316" s="41"/>
      <c r="E316" s="41"/>
      <c r="F316" s="41"/>
      <c r="K316" s="3"/>
    </row>
    <row r="317" customFormat="false" ht="12.75" hidden="false" customHeight="true" outlineLevel="0" collapsed="false">
      <c r="B317" s="41"/>
      <c r="C317" s="41"/>
      <c r="D317" s="41"/>
      <c r="E317" s="41"/>
      <c r="F317" s="41"/>
      <c r="K317" s="3"/>
    </row>
    <row r="318" customFormat="false" ht="12.75" hidden="false" customHeight="true" outlineLevel="0" collapsed="false">
      <c r="B318" s="41"/>
      <c r="C318" s="41"/>
      <c r="D318" s="41"/>
      <c r="E318" s="41"/>
      <c r="F318" s="41"/>
      <c r="K318" s="3"/>
    </row>
    <row r="319" customFormat="false" ht="12.75" hidden="false" customHeight="true" outlineLevel="0" collapsed="false">
      <c r="B319" s="41"/>
      <c r="C319" s="41"/>
      <c r="D319" s="41"/>
      <c r="E319" s="41"/>
      <c r="F319" s="41"/>
      <c r="K319" s="3"/>
    </row>
    <row r="320" customFormat="false" ht="12.75" hidden="false" customHeight="true" outlineLevel="0" collapsed="false">
      <c r="B320" s="41"/>
      <c r="C320" s="41"/>
      <c r="D320" s="41"/>
      <c r="E320" s="41"/>
      <c r="F320" s="41"/>
      <c r="K320" s="3"/>
    </row>
    <row r="321" customFormat="false" ht="12.75" hidden="false" customHeight="true" outlineLevel="0" collapsed="false">
      <c r="B321" s="41"/>
      <c r="C321" s="41"/>
      <c r="D321" s="41"/>
      <c r="E321" s="41"/>
      <c r="F321" s="41"/>
      <c r="K321" s="3"/>
    </row>
    <row r="322" customFormat="false" ht="12.75" hidden="false" customHeight="true" outlineLevel="0" collapsed="false">
      <c r="B322" s="41"/>
      <c r="C322" s="41"/>
      <c r="D322" s="41"/>
      <c r="E322" s="41"/>
      <c r="F322" s="41"/>
      <c r="K322" s="3"/>
    </row>
    <row r="323" customFormat="false" ht="12.75" hidden="false" customHeight="true" outlineLevel="0" collapsed="false">
      <c r="B323" s="41"/>
      <c r="C323" s="41"/>
      <c r="D323" s="41"/>
      <c r="E323" s="41"/>
      <c r="F323" s="41"/>
      <c r="K323" s="3"/>
    </row>
    <row r="324" customFormat="false" ht="12.75" hidden="false" customHeight="true" outlineLevel="0" collapsed="false">
      <c r="B324" s="41"/>
      <c r="C324" s="41"/>
      <c r="D324" s="41"/>
      <c r="E324" s="41"/>
      <c r="F324" s="41"/>
      <c r="K324" s="3"/>
    </row>
    <row r="325" customFormat="false" ht="12.75" hidden="false" customHeight="true" outlineLevel="0" collapsed="false">
      <c r="B325" s="41"/>
      <c r="C325" s="41"/>
      <c r="D325" s="41"/>
      <c r="E325" s="41"/>
      <c r="F325" s="41"/>
      <c r="K325" s="3"/>
    </row>
    <row r="326" customFormat="false" ht="12.75" hidden="false" customHeight="true" outlineLevel="0" collapsed="false">
      <c r="B326" s="41"/>
      <c r="C326" s="41"/>
      <c r="D326" s="41"/>
      <c r="E326" s="41"/>
      <c r="F326" s="41"/>
      <c r="K326" s="3"/>
    </row>
    <row r="327" customFormat="false" ht="12.75" hidden="false" customHeight="true" outlineLevel="0" collapsed="false">
      <c r="B327" s="41"/>
      <c r="C327" s="41"/>
      <c r="D327" s="41"/>
      <c r="E327" s="41"/>
      <c r="F327" s="41"/>
      <c r="K327" s="3"/>
    </row>
    <row r="328" customFormat="false" ht="12.75" hidden="false" customHeight="true" outlineLevel="0" collapsed="false">
      <c r="B328" s="41"/>
      <c r="C328" s="41"/>
      <c r="D328" s="41"/>
      <c r="E328" s="41"/>
      <c r="F328" s="41"/>
      <c r="K328" s="3"/>
    </row>
    <row r="329" customFormat="false" ht="12.75" hidden="false" customHeight="true" outlineLevel="0" collapsed="false">
      <c r="B329" s="41"/>
      <c r="C329" s="41"/>
      <c r="D329" s="41"/>
      <c r="E329" s="41"/>
      <c r="F329" s="41"/>
      <c r="K329" s="3"/>
    </row>
    <row r="330" customFormat="false" ht="12.75" hidden="false" customHeight="true" outlineLevel="0" collapsed="false">
      <c r="B330" s="41"/>
      <c r="C330" s="41"/>
      <c r="D330" s="41"/>
      <c r="E330" s="41"/>
      <c r="F330" s="41"/>
      <c r="K330" s="3"/>
    </row>
    <row r="331" customFormat="false" ht="12.75" hidden="false" customHeight="true" outlineLevel="0" collapsed="false">
      <c r="B331" s="41"/>
      <c r="C331" s="41"/>
      <c r="D331" s="41"/>
      <c r="E331" s="41"/>
      <c r="F331" s="41"/>
      <c r="K331" s="3"/>
    </row>
    <row r="332" customFormat="false" ht="12.75" hidden="false" customHeight="true" outlineLevel="0" collapsed="false">
      <c r="B332" s="41"/>
      <c r="C332" s="41"/>
      <c r="D332" s="41"/>
      <c r="E332" s="41"/>
      <c r="F332" s="41"/>
      <c r="K332" s="3"/>
    </row>
    <row r="333" customFormat="false" ht="12.75" hidden="false" customHeight="true" outlineLevel="0" collapsed="false">
      <c r="B333" s="41"/>
      <c r="C333" s="41"/>
      <c r="D333" s="41"/>
      <c r="E333" s="41"/>
      <c r="F333" s="41"/>
      <c r="K333" s="3"/>
    </row>
    <row r="334" customFormat="false" ht="12.75" hidden="false" customHeight="true" outlineLevel="0" collapsed="false">
      <c r="B334" s="41"/>
      <c r="C334" s="41"/>
      <c r="D334" s="41"/>
      <c r="E334" s="41"/>
      <c r="F334" s="41"/>
      <c r="K334" s="3"/>
    </row>
    <row r="335" customFormat="false" ht="12.75" hidden="false" customHeight="true" outlineLevel="0" collapsed="false">
      <c r="B335" s="41"/>
      <c r="C335" s="41"/>
      <c r="D335" s="41"/>
      <c r="E335" s="41"/>
      <c r="F335" s="41"/>
      <c r="K335" s="3"/>
    </row>
    <row r="336" customFormat="false" ht="12.75" hidden="false" customHeight="true" outlineLevel="0" collapsed="false">
      <c r="B336" s="41"/>
      <c r="C336" s="41"/>
      <c r="D336" s="41"/>
      <c r="E336" s="41"/>
      <c r="F336" s="41"/>
      <c r="K336" s="3"/>
    </row>
    <row r="337" customFormat="false" ht="12.75" hidden="false" customHeight="true" outlineLevel="0" collapsed="false">
      <c r="B337" s="41"/>
      <c r="C337" s="41"/>
      <c r="D337" s="41"/>
      <c r="E337" s="41"/>
      <c r="F337" s="41"/>
      <c r="K337" s="3"/>
    </row>
    <row r="338" customFormat="false" ht="12.75" hidden="false" customHeight="true" outlineLevel="0" collapsed="false">
      <c r="B338" s="41"/>
      <c r="C338" s="41"/>
      <c r="D338" s="41"/>
      <c r="E338" s="41"/>
      <c r="F338" s="41"/>
      <c r="K338" s="3"/>
    </row>
    <row r="339" customFormat="false" ht="12.75" hidden="false" customHeight="true" outlineLevel="0" collapsed="false">
      <c r="B339" s="41"/>
      <c r="C339" s="41"/>
      <c r="D339" s="41"/>
      <c r="E339" s="41"/>
      <c r="F339" s="41"/>
      <c r="K339" s="3"/>
    </row>
    <row r="340" customFormat="false" ht="12.75" hidden="false" customHeight="true" outlineLevel="0" collapsed="false">
      <c r="B340" s="41"/>
      <c r="C340" s="41"/>
      <c r="D340" s="41"/>
      <c r="E340" s="41"/>
      <c r="F340" s="41"/>
      <c r="K340" s="3"/>
    </row>
    <row r="341" customFormat="false" ht="12.75" hidden="false" customHeight="true" outlineLevel="0" collapsed="false">
      <c r="B341" s="41"/>
      <c r="C341" s="41"/>
      <c r="D341" s="41"/>
      <c r="E341" s="41"/>
      <c r="F341" s="41"/>
      <c r="K341" s="3"/>
    </row>
    <row r="342" customFormat="false" ht="12.75" hidden="false" customHeight="true" outlineLevel="0" collapsed="false">
      <c r="B342" s="41"/>
      <c r="C342" s="41"/>
      <c r="D342" s="41"/>
      <c r="E342" s="41"/>
      <c r="F342" s="41"/>
      <c r="K342" s="3"/>
    </row>
    <row r="343" customFormat="false" ht="12.75" hidden="false" customHeight="true" outlineLevel="0" collapsed="false">
      <c r="B343" s="41"/>
      <c r="C343" s="41"/>
      <c r="D343" s="41"/>
      <c r="E343" s="41"/>
      <c r="F343" s="41"/>
      <c r="K343" s="3"/>
    </row>
    <row r="344" customFormat="false" ht="12.75" hidden="false" customHeight="true" outlineLevel="0" collapsed="false">
      <c r="B344" s="41"/>
      <c r="C344" s="41"/>
      <c r="D344" s="41"/>
      <c r="E344" s="41"/>
      <c r="F344" s="41"/>
      <c r="K344" s="3"/>
    </row>
    <row r="345" customFormat="false" ht="12.75" hidden="false" customHeight="true" outlineLevel="0" collapsed="false">
      <c r="B345" s="41"/>
      <c r="C345" s="41"/>
      <c r="D345" s="41"/>
      <c r="E345" s="41"/>
      <c r="F345" s="41"/>
      <c r="K345" s="3"/>
    </row>
    <row r="346" customFormat="false" ht="12.75" hidden="false" customHeight="true" outlineLevel="0" collapsed="false">
      <c r="B346" s="41"/>
      <c r="C346" s="41"/>
      <c r="D346" s="41"/>
      <c r="E346" s="41"/>
      <c r="F346" s="41"/>
      <c r="K346" s="3"/>
    </row>
    <row r="347" customFormat="false" ht="12.75" hidden="false" customHeight="true" outlineLevel="0" collapsed="false">
      <c r="B347" s="41"/>
      <c r="C347" s="41"/>
      <c r="D347" s="41"/>
      <c r="E347" s="41"/>
      <c r="F347" s="41"/>
      <c r="K347" s="3"/>
    </row>
    <row r="348" customFormat="false" ht="12.75" hidden="false" customHeight="true" outlineLevel="0" collapsed="false">
      <c r="B348" s="41"/>
      <c r="C348" s="41"/>
      <c r="D348" s="41"/>
      <c r="E348" s="41"/>
      <c r="F348" s="41"/>
      <c r="K348" s="3"/>
    </row>
    <row r="349" customFormat="false" ht="12.75" hidden="false" customHeight="true" outlineLevel="0" collapsed="false">
      <c r="B349" s="41"/>
      <c r="C349" s="41"/>
      <c r="D349" s="41"/>
      <c r="E349" s="41"/>
      <c r="F349" s="41"/>
      <c r="K349" s="3"/>
    </row>
    <row r="350" customFormat="false" ht="12.75" hidden="false" customHeight="true" outlineLevel="0" collapsed="false">
      <c r="B350" s="41"/>
      <c r="C350" s="41"/>
      <c r="D350" s="41"/>
      <c r="E350" s="41"/>
      <c r="F350" s="41"/>
      <c r="K350" s="3"/>
    </row>
    <row r="351" customFormat="false" ht="12.75" hidden="false" customHeight="true" outlineLevel="0" collapsed="false">
      <c r="B351" s="41"/>
      <c r="C351" s="41"/>
      <c r="D351" s="41"/>
      <c r="E351" s="41"/>
      <c r="F351" s="41"/>
      <c r="K351" s="3"/>
    </row>
    <row r="352" customFormat="false" ht="12.75" hidden="false" customHeight="true" outlineLevel="0" collapsed="false">
      <c r="B352" s="41"/>
      <c r="C352" s="41"/>
      <c r="D352" s="41"/>
      <c r="E352" s="41"/>
      <c r="F352" s="41"/>
      <c r="K352" s="3"/>
    </row>
    <row r="353" customFormat="false" ht="12.75" hidden="false" customHeight="true" outlineLevel="0" collapsed="false">
      <c r="B353" s="41"/>
      <c r="C353" s="41"/>
      <c r="D353" s="41"/>
      <c r="E353" s="41"/>
      <c r="F353" s="41"/>
      <c r="K353" s="3"/>
    </row>
    <row r="354" customFormat="false" ht="12.75" hidden="false" customHeight="true" outlineLevel="0" collapsed="false">
      <c r="B354" s="41"/>
      <c r="C354" s="41"/>
      <c r="D354" s="41"/>
      <c r="E354" s="41"/>
      <c r="F354" s="41"/>
      <c r="K354" s="3"/>
    </row>
    <row r="355" customFormat="false" ht="12.75" hidden="false" customHeight="true" outlineLevel="0" collapsed="false">
      <c r="B355" s="41"/>
      <c r="C355" s="41"/>
      <c r="D355" s="41"/>
      <c r="E355" s="41"/>
      <c r="F355" s="41"/>
      <c r="K355" s="3"/>
    </row>
    <row r="356" customFormat="false" ht="12.75" hidden="false" customHeight="true" outlineLevel="0" collapsed="false">
      <c r="B356" s="41"/>
      <c r="C356" s="41"/>
      <c r="D356" s="41"/>
      <c r="E356" s="41"/>
      <c r="F356" s="41"/>
      <c r="K356" s="3"/>
    </row>
    <row r="357" customFormat="false" ht="12.75" hidden="false" customHeight="true" outlineLevel="0" collapsed="false">
      <c r="B357" s="41"/>
      <c r="C357" s="41"/>
      <c r="D357" s="41"/>
      <c r="E357" s="41"/>
      <c r="F357" s="41"/>
      <c r="K357" s="3"/>
    </row>
    <row r="358" customFormat="false" ht="12.75" hidden="false" customHeight="true" outlineLevel="0" collapsed="false">
      <c r="B358" s="41"/>
      <c r="C358" s="41"/>
      <c r="D358" s="41"/>
      <c r="E358" s="41"/>
      <c r="F358" s="41"/>
      <c r="K358" s="3"/>
    </row>
    <row r="359" customFormat="false" ht="12.75" hidden="false" customHeight="true" outlineLevel="0" collapsed="false">
      <c r="B359" s="41"/>
      <c r="C359" s="41"/>
      <c r="D359" s="41"/>
      <c r="E359" s="41"/>
      <c r="F359" s="41"/>
      <c r="K359" s="3"/>
    </row>
    <row r="360" customFormat="false" ht="12.75" hidden="false" customHeight="true" outlineLevel="0" collapsed="false">
      <c r="B360" s="41"/>
      <c r="C360" s="41"/>
      <c r="D360" s="41"/>
      <c r="E360" s="41"/>
      <c r="F360" s="41"/>
      <c r="K360" s="3"/>
    </row>
    <row r="361" customFormat="false" ht="12.75" hidden="false" customHeight="true" outlineLevel="0" collapsed="false">
      <c r="B361" s="41"/>
      <c r="C361" s="41"/>
      <c r="D361" s="41"/>
      <c r="E361" s="41"/>
      <c r="F361" s="41"/>
      <c r="K361" s="3"/>
    </row>
    <row r="362" customFormat="false" ht="12.75" hidden="false" customHeight="true" outlineLevel="0" collapsed="false">
      <c r="B362" s="41"/>
      <c r="C362" s="41"/>
      <c r="D362" s="41"/>
      <c r="E362" s="41"/>
      <c r="F362" s="41"/>
      <c r="K362" s="3"/>
    </row>
    <row r="363" customFormat="false" ht="12.75" hidden="false" customHeight="true" outlineLevel="0" collapsed="false">
      <c r="B363" s="41"/>
      <c r="C363" s="41"/>
      <c r="D363" s="41"/>
      <c r="E363" s="41"/>
      <c r="F363" s="41"/>
      <c r="K363" s="3"/>
    </row>
    <row r="364" customFormat="false" ht="12.75" hidden="false" customHeight="true" outlineLevel="0" collapsed="false">
      <c r="B364" s="41"/>
      <c r="C364" s="41"/>
      <c r="D364" s="41"/>
      <c r="E364" s="41"/>
      <c r="F364" s="41"/>
      <c r="K364" s="3"/>
    </row>
    <row r="365" customFormat="false" ht="12.75" hidden="false" customHeight="true" outlineLevel="0" collapsed="false">
      <c r="B365" s="41"/>
      <c r="C365" s="41"/>
      <c r="D365" s="41"/>
      <c r="E365" s="41"/>
      <c r="F365" s="41"/>
      <c r="K365" s="3"/>
    </row>
    <row r="366" customFormat="false" ht="12.75" hidden="false" customHeight="true" outlineLevel="0" collapsed="false">
      <c r="B366" s="41"/>
      <c r="C366" s="41"/>
      <c r="D366" s="41"/>
      <c r="E366" s="41"/>
      <c r="F366" s="41"/>
      <c r="K366" s="3"/>
    </row>
    <row r="367" customFormat="false" ht="12.75" hidden="false" customHeight="true" outlineLevel="0" collapsed="false">
      <c r="B367" s="41"/>
      <c r="C367" s="41"/>
      <c r="D367" s="41"/>
      <c r="E367" s="41"/>
      <c r="F367" s="41"/>
      <c r="K367" s="3"/>
    </row>
    <row r="368" customFormat="false" ht="12.75" hidden="false" customHeight="true" outlineLevel="0" collapsed="false">
      <c r="B368" s="41"/>
      <c r="C368" s="41"/>
      <c r="D368" s="41"/>
      <c r="E368" s="41"/>
      <c r="F368" s="41"/>
      <c r="K368" s="3"/>
    </row>
    <row r="369" customFormat="false" ht="12.75" hidden="false" customHeight="true" outlineLevel="0" collapsed="false">
      <c r="B369" s="41"/>
      <c r="C369" s="41"/>
      <c r="D369" s="41"/>
      <c r="E369" s="41"/>
      <c r="F369" s="41"/>
      <c r="K369" s="3"/>
    </row>
    <row r="370" customFormat="false" ht="12.75" hidden="false" customHeight="true" outlineLevel="0" collapsed="false">
      <c r="B370" s="41"/>
      <c r="C370" s="41"/>
      <c r="D370" s="41"/>
      <c r="E370" s="41"/>
      <c r="F370" s="41"/>
      <c r="K370" s="3"/>
    </row>
    <row r="371" customFormat="false" ht="12.75" hidden="false" customHeight="true" outlineLevel="0" collapsed="false">
      <c r="B371" s="41"/>
      <c r="C371" s="41"/>
      <c r="D371" s="41"/>
      <c r="E371" s="41"/>
      <c r="F371" s="41"/>
      <c r="K371" s="3"/>
    </row>
    <row r="372" customFormat="false" ht="12.75" hidden="false" customHeight="true" outlineLevel="0" collapsed="false">
      <c r="B372" s="41"/>
      <c r="C372" s="41"/>
      <c r="D372" s="41"/>
      <c r="E372" s="41"/>
      <c r="F372" s="41"/>
      <c r="K372" s="3"/>
    </row>
    <row r="373" customFormat="false" ht="12.75" hidden="false" customHeight="true" outlineLevel="0" collapsed="false">
      <c r="B373" s="41"/>
      <c r="C373" s="41"/>
      <c r="D373" s="41"/>
      <c r="E373" s="41"/>
      <c r="F373" s="41"/>
      <c r="K373" s="3"/>
    </row>
    <row r="374" customFormat="false" ht="12.75" hidden="false" customHeight="true" outlineLevel="0" collapsed="false">
      <c r="B374" s="41"/>
      <c r="C374" s="41"/>
      <c r="D374" s="41"/>
      <c r="E374" s="41"/>
      <c r="F374" s="41"/>
      <c r="K374" s="3"/>
    </row>
    <row r="375" customFormat="false" ht="12.75" hidden="false" customHeight="true" outlineLevel="0" collapsed="false">
      <c r="B375" s="41"/>
      <c r="C375" s="41"/>
      <c r="D375" s="41"/>
      <c r="E375" s="41"/>
      <c r="F375" s="41"/>
      <c r="K375" s="3"/>
    </row>
    <row r="376" customFormat="false" ht="12.75" hidden="false" customHeight="true" outlineLevel="0" collapsed="false">
      <c r="B376" s="41"/>
      <c r="C376" s="41"/>
      <c r="D376" s="41"/>
      <c r="E376" s="41"/>
      <c r="F376" s="41"/>
      <c r="K376" s="3"/>
    </row>
    <row r="377" customFormat="false" ht="12.75" hidden="false" customHeight="true" outlineLevel="0" collapsed="false">
      <c r="B377" s="41"/>
      <c r="C377" s="41"/>
      <c r="D377" s="41"/>
      <c r="E377" s="41"/>
      <c r="F377" s="41"/>
      <c r="K377" s="3"/>
    </row>
    <row r="378" customFormat="false" ht="12.75" hidden="false" customHeight="true" outlineLevel="0" collapsed="false">
      <c r="B378" s="41"/>
      <c r="C378" s="41"/>
      <c r="D378" s="41"/>
      <c r="E378" s="41"/>
      <c r="F378" s="41"/>
      <c r="K378" s="3"/>
    </row>
    <row r="379" customFormat="false" ht="12.75" hidden="false" customHeight="true" outlineLevel="0" collapsed="false">
      <c r="B379" s="41"/>
      <c r="C379" s="41"/>
      <c r="D379" s="41"/>
      <c r="E379" s="41"/>
      <c r="F379" s="41"/>
      <c r="K379" s="3"/>
    </row>
    <row r="380" customFormat="false" ht="12.75" hidden="false" customHeight="true" outlineLevel="0" collapsed="false">
      <c r="B380" s="41"/>
      <c r="C380" s="41"/>
      <c r="D380" s="41"/>
      <c r="E380" s="41"/>
      <c r="F380" s="41"/>
      <c r="K380" s="3"/>
    </row>
    <row r="381" customFormat="false" ht="12.75" hidden="false" customHeight="true" outlineLevel="0" collapsed="false">
      <c r="B381" s="41"/>
      <c r="C381" s="41"/>
      <c r="D381" s="41"/>
      <c r="E381" s="41"/>
      <c r="F381" s="41"/>
      <c r="K381" s="3"/>
    </row>
    <row r="382" customFormat="false" ht="12.75" hidden="false" customHeight="true" outlineLevel="0" collapsed="false">
      <c r="B382" s="41"/>
      <c r="C382" s="41"/>
      <c r="D382" s="41"/>
      <c r="E382" s="41"/>
      <c r="F382" s="41"/>
      <c r="K382" s="3"/>
    </row>
    <row r="383" customFormat="false" ht="12.75" hidden="false" customHeight="true" outlineLevel="0" collapsed="false">
      <c r="B383" s="41"/>
      <c r="C383" s="41"/>
      <c r="D383" s="41"/>
      <c r="E383" s="41"/>
      <c r="F383" s="41"/>
      <c r="K383" s="3"/>
    </row>
    <row r="384" customFormat="false" ht="12.75" hidden="false" customHeight="true" outlineLevel="0" collapsed="false">
      <c r="B384" s="41"/>
      <c r="C384" s="41"/>
      <c r="D384" s="41"/>
      <c r="E384" s="41"/>
      <c r="F384" s="41"/>
      <c r="K384" s="3"/>
    </row>
    <row r="385" customFormat="false" ht="12.75" hidden="false" customHeight="true" outlineLevel="0" collapsed="false">
      <c r="B385" s="41"/>
      <c r="C385" s="41"/>
      <c r="D385" s="41"/>
      <c r="E385" s="41"/>
      <c r="F385" s="41"/>
      <c r="K385" s="3"/>
    </row>
    <row r="386" customFormat="false" ht="12.75" hidden="false" customHeight="true" outlineLevel="0" collapsed="false">
      <c r="B386" s="41"/>
      <c r="C386" s="41"/>
      <c r="D386" s="41"/>
      <c r="E386" s="41"/>
      <c r="F386" s="41"/>
      <c r="K386" s="3"/>
    </row>
    <row r="387" customFormat="false" ht="12.75" hidden="false" customHeight="true" outlineLevel="0" collapsed="false">
      <c r="B387" s="41"/>
      <c r="C387" s="41"/>
      <c r="D387" s="41"/>
      <c r="E387" s="41"/>
      <c r="F387" s="41"/>
      <c r="K387" s="3"/>
    </row>
    <row r="388" customFormat="false" ht="12.75" hidden="false" customHeight="true" outlineLevel="0" collapsed="false">
      <c r="B388" s="41"/>
      <c r="C388" s="41"/>
      <c r="D388" s="41"/>
      <c r="E388" s="41"/>
      <c r="F388" s="41"/>
      <c r="K388" s="3"/>
    </row>
    <row r="389" customFormat="false" ht="12.75" hidden="false" customHeight="true" outlineLevel="0" collapsed="false">
      <c r="B389" s="41"/>
      <c r="C389" s="41"/>
      <c r="D389" s="41"/>
      <c r="E389" s="41"/>
      <c r="F389" s="41"/>
      <c r="K389" s="3"/>
    </row>
    <row r="390" customFormat="false" ht="12.75" hidden="false" customHeight="true" outlineLevel="0" collapsed="false">
      <c r="B390" s="41"/>
      <c r="C390" s="41"/>
      <c r="D390" s="41"/>
      <c r="E390" s="41"/>
      <c r="F390" s="41"/>
      <c r="K390" s="3"/>
    </row>
    <row r="391" customFormat="false" ht="12.75" hidden="false" customHeight="true" outlineLevel="0" collapsed="false">
      <c r="B391" s="41"/>
      <c r="C391" s="41"/>
      <c r="D391" s="41"/>
      <c r="E391" s="41"/>
      <c r="F391" s="41"/>
      <c r="K391" s="3"/>
    </row>
    <row r="392" customFormat="false" ht="12.75" hidden="false" customHeight="true" outlineLevel="0" collapsed="false">
      <c r="B392" s="41"/>
      <c r="C392" s="41"/>
      <c r="D392" s="41"/>
      <c r="E392" s="41"/>
      <c r="F392" s="41"/>
      <c r="K392" s="3"/>
    </row>
    <row r="393" customFormat="false" ht="12.75" hidden="false" customHeight="true" outlineLevel="0" collapsed="false">
      <c r="B393" s="41"/>
      <c r="C393" s="41"/>
      <c r="D393" s="41"/>
      <c r="E393" s="41"/>
      <c r="F393" s="41"/>
      <c r="K393" s="3"/>
    </row>
    <row r="394" customFormat="false" ht="12.75" hidden="false" customHeight="true" outlineLevel="0" collapsed="false">
      <c r="B394" s="41"/>
      <c r="C394" s="41"/>
      <c r="D394" s="41"/>
      <c r="E394" s="41"/>
      <c r="F394" s="41"/>
      <c r="K394" s="3"/>
    </row>
    <row r="395" customFormat="false" ht="12.75" hidden="false" customHeight="true" outlineLevel="0" collapsed="false">
      <c r="B395" s="41"/>
      <c r="C395" s="41"/>
      <c r="D395" s="41"/>
      <c r="E395" s="41"/>
      <c r="F395" s="41"/>
      <c r="K395" s="3"/>
    </row>
    <row r="396" customFormat="false" ht="12.75" hidden="false" customHeight="true" outlineLevel="0" collapsed="false">
      <c r="B396" s="41"/>
      <c r="C396" s="41"/>
      <c r="D396" s="41"/>
      <c r="E396" s="41"/>
      <c r="F396" s="41"/>
      <c r="K396" s="3"/>
    </row>
    <row r="397" customFormat="false" ht="12.75" hidden="false" customHeight="true" outlineLevel="0" collapsed="false">
      <c r="B397" s="41"/>
      <c r="C397" s="41"/>
      <c r="D397" s="41"/>
      <c r="E397" s="41"/>
      <c r="F397" s="41"/>
      <c r="K397" s="3"/>
    </row>
    <row r="398" customFormat="false" ht="12.75" hidden="false" customHeight="true" outlineLevel="0" collapsed="false">
      <c r="B398" s="41"/>
      <c r="C398" s="41"/>
      <c r="D398" s="41"/>
      <c r="E398" s="41"/>
      <c r="F398" s="41"/>
      <c r="K398" s="3"/>
    </row>
    <row r="399" customFormat="false" ht="12.75" hidden="false" customHeight="true" outlineLevel="0" collapsed="false">
      <c r="B399" s="41"/>
      <c r="C399" s="41"/>
      <c r="D399" s="41"/>
      <c r="E399" s="41"/>
      <c r="F399" s="41"/>
      <c r="K399" s="3"/>
    </row>
    <row r="400" customFormat="false" ht="12.75" hidden="false" customHeight="true" outlineLevel="0" collapsed="false">
      <c r="B400" s="41"/>
      <c r="C400" s="41"/>
      <c r="D400" s="41"/>
      <c r="E400" s="41"/>
      <c r="F400" s="41"/>
      <c r="K400" s="3"/>
    </row>
    <row r="401" customFormat="false" ht="12.75" hidden="false" customHeight="true" outlineLevel="0" collapsed="false">
      <c r="B401" s="41"/>
      <c r="C401" s="41"/>
      <c r="D401" s="41"/>
      <c r="E401" s="41"/>
      <c r="F401" s="41"/>
      <c r="K401" s="3"/>
    </row>
    <row r="402" customFormat="false" ht="12.75" hidden="false" customHeight="true" outlineLevel="0" collapsed="false">
      <c r="B402" s="41"/>
      <c r="C402" s="41"/>
      <c r="D402" s="41"/>
      <c r="E402" s="41"/>
      <c r="F402" s="41"/>
      <c r="K402" s="3"/>
    </row>
    <row r="403" customFormat="false" ht="12.75" hidden="false" customHeight="true" outlineLevel="0" collapsed="false">
      <c r="B403" s="41"/>
      <c r="C403" s="41"/>
      <c r="D403" s="41"/>
      <c r="E403" s="41"/>
      <c r="F403" s="41"/>
      <c r="K403" s="3"/>
    </row>
    <row r="404" customFormat="false" ht="12.75" hidden="false" customHeight="true" outlineLevel="0" collapsed="false">
      <c r="B404" s="41"/>
      <c r="C404" s="41"/>
      <c r="D404" s="41"/>
      <c r="E404" s="41"/>
      <c r="F404" s="41"/>
      <c r="K404" s="3"/>
    </row>
    <row r="405" customFormat="false" ht="12.75" hidden="false" customHeight="true" outlineLevel="0" collapsed="false">
      <c r="B405" s="41"/>
      <c r="C405" s="41"/>
      <c r="D405" s="41"/>
      <c r="E405" s="41"/>
      <c r="F405" s="41"/>
      <c r="K405" s="3"/>
    </row>
    <row r="406" customFormat="false" ht="12.75" hidden="false" customHeight="true" outlineLevel="0" collapsed="false">
      <c r="B406" s="41"/>
      <c r="C406" s="41"/>
      <c r="D406" s="41"/>
      <c r="E406" s="41"/>
      <c r="F406" s="41"/>
      <c r="K406" s="3"/>
    </row>
    <row r="407" customFormat="false" ht="12.75" hidden="false" customHeight="true" outlineLevel="0" collapsed="false">
      <c r="B407" s="41"/>
      <c r="C407" s="41"/>
      <c r="D407" s="41"/>
      <c r="E407" s="41"/>
      <c r="F407" s="41"/>
      <c r="K407" s="3"/>
    </row>
    <row r="408" customFormat="false" ht="12.75" hidden="false" customHeight="true" outlineLevel="0" collapsed="false">
      <c r="B408" s="41"/>
      <c r="C408" s="41"/>
      <c r="D408" s="41"/>
      <c r="E408" s="41"/>
      <c r="F408" s="41"/>
      <c r="K408" s="3"/>
    </row>
    <row r="409" customFormat="false" ht="12.75" hidden="false" customHeight="true" outlineLevel="0" collapsed="false">
      <c r="B409" s="41"/>
      <c r="C409" s="41"/>
      <c r="D409" s="41"/>
      <c r="E409" s="41"/>
      <c r="F409" s="41"/>
      <c r="K409" s="3"/>
    </row>
    <row r="410" customFormat="false" ht="12.75" hidden="false" customHeight="true" outlineLevel="0" collapsed="false">
      <c r="B410" s="41"/>
      <c r="C410" s="41"/>
      <c r="D410" s="41"/>
      <c r="E410" s="41"/>
      <c r="F410" s="41"/>
      <c r="K410" s="3"/>
    </row>
    <row r="411" customFormat="false" ht="12.75" hidden="false" customHeight="true" outlineLevel="0" collapsed="false">
      <c r="B411" s="41"/>
      <c r="C411" s="41"/>
      <c r="D411" s="41"/>
      <c r="E411" s="41"/>
      <c r="F411" s="41"/>
      <c r="K411" s="3"/>
    </row>
    <row r="412" customFormat="false" ht="12.75" hidden="false" customHeight="true" outlineLevel="0" collapsed="false">
      <c r="B412" s="41"/>
      <c r="C412" s="41"/>
      <c r="D412" s="41"/>
      <c r="E412" s="41"/>
      <c r="F412" s="41"/>
      <c r="K412" s="3"/>
    </row>
    <row r="413" customFormat="false" ht="12.75" hidden="false" customHeight="true" outlineLevel="0" collapsed="false">
      <c r="B413" s="41"/>
      <c r="C413" s="41"/>
      <c r="D413" s="41"/>
      <c r="E413" s="41"/>
      <c r="F413" s="41"/>
      <c r="K413" s="3"/>
    </row>
    <row r="414" customFormat="false" ht="12.75" hidden="false" customHeight="true" outlineLevel="0" collapsed="false">
      <c r="B414" s="41"/>
      <c r="C414" s="41"/>
      <c r="D414" s="41"/>
      <c r="E414" s="41"/>
      <c r="F414" s="41"/>
      <c r="K414" s="3"/>
    </row>
    <row r="415" customFormat="false" ht="12.75" hidden="false" customHeight="true" outlineLevel="0" collapsed="false">
      <c r="B415" s="41"/>
      <c r="C415" s="41"/>
      <c r="D415" s="41"/>
      <c r="E415" s="41"/>
      <c r="F415" s="41"/>
      <c r="K415" s="3"/>
    </row>
    <row r="416" customFormat="false" ht="12.75" hidden="false" customHeight="true" outlineLevel="0" collapsed="false">
      <c r="B416" s="41"/>
      <c r="C416" s="41"/>
      <c r="D416" s="41"/>
      <c r="E416" s="41"/>
      <c r="F416" s="41"/>
      <c r="K416" s="3"/>
    </row>
    <row r="417" customFormat="false" ht="12.75" hidden="false" customHeight="true" outlineLevel="0" collapsed="false">
      <c r="B417" s="41"/>
      <c r="C417" s="41"/>
      <c r="D417" s="41"/>
      <c r="E417" s="41"/>
      <c r="F417" s="41"/>
      <c r="K417" s="3"/>
    </row>
    <row r="418" customFormat="false" ht="12.75" hidden="false" customHeight="true" outlineLevel="0" collapsed="false">
      <c r="B418" s="41"/>
      <c r="C418" s="41"/>
      <c r="D418" s="41"/>
      <c r="E418" s="41"/>
      <c r="F418" s="41"/>
      <c r="K418" s="3"/>
    </row>
    <row r="419" customFormat="false" ht="12.75" hidden="false" customHeight="true" outlineLevel="0" collapsed="false">
      <c r="B419" s="41"/>
      <c r="C419" s="41"/>
      <c r="D419" s="41"/>
      <c r="E419" s="41"/>
      <c r="F419" s="41"/>
      <c r="K419" s="3"/>
    </row>
    <row r="420" customFormat="false" ht="12.75" hidden="false" customHeight="true" outlineLevel="0" collapsed="false">
      <c r="B420" s="41"/>
      <c r="C420" s="41"/>
      <c r="D420" s="41"/>
      <c r="E420" s="41"/>
      <c r="F420" s="41"/>
      <c r="K420" s="3"/>
    </row>
    <row r="421" customFormat="false" ht="12.75" hidden="false" customHeight="true" outlineLevel="0" collapsed="false">
      <c r="B421" s="41"/>
      <c r="C421" s="41"/>
      <c r="D421" s="41"/>
      <c r="E421" s="41"/>
      <c r="F421" s="41"/>
      <c r="K421" s="3"/>
    </row>
    <row r="422" customFormat="false" ht="12.75" hidden="false" customHeight="true" outlineLevel="0" collapsed="false">
      <c r="B422" s="41"/>
      <c r="C422" s="41"/>
      <c r="D422" s="41"/>
      <c r="E422" s="41"/>
      <c r="F422" s="41"/>
      <c r="K422" s="3"/>
    </row>
    <row r="423" customFormat="false" ht="12.75" hidden="false" customHeight="true" outlineLevel="0" collapsed="false">
      <c r="B423" s="41"/>
      <c r="C423" s="41"/>
      <c r="D423" s="41"/>
      <c r="E423" s="41"/>
      <c r="F423" s="41"/>
      <c r="K423" s="3"/>
    </row>
    <row r="424" customFormat="false" ht="12.75" hidden="false" customHeight="true" outlineLevel="0" collapsed="false">
      <c r="B424" s="41"/>
      <c r="C424" s="41"/>
      <c r="D424" s="41"/>
      <c r="E424" s="41"/>
      <c r="F424" s="41"/>
      <c r="K424" s="3"/>
    </row>
    <row r="425" customFormat="false" ht="12.75" hidden="false" customHeight="true" outlineLevel="0" collapsed="false">
      <c r="B425" s="41"/>
      <c r="C425" s="41"/>
      <c r="D425" s="41"/>
      <c r="E425" s="41"/>
      <c r="F425" s="41"/>
      <c r="K425" s="3"/>
    </row>
    <row r="426" customFormat="false" ht="12.75" hidden="false" customHeight="true" outlineLevel="0" collapsed="false">
      <c r="B426" s="41"/>
      <c r="C426" s="41"/>
      <c r="D426" s="41"/>
      <c r="E426" s="41"/>
      <c r="F426" s="41"/>
      <c r="K426" s="3"/>
    </row>
    <row r="427" customFormat="false" ht="12.75" hidden="false" customHeight="true" outlineLevel="0" collapsed="false">
      <c r="B427" s="41"/>
      <c r="C427" s="41"/>
      <c r="D427" s="41"/>
      <c r="E427" s="41"/>
      <c r="F427" s="41"/>
      <c r="K427" s="3"/>
    </row>
    <row r="428" customFormat="false" ht="12.75" hidden="false" customHeight="true" outlineLevel="0" collapsed="false">
      <c r="B428" s="41"/>
      <c r="C428" s="41"/>
      <c r="D428" s="41"/>
      <c r="E428" s="41"/>
      <c r="F428" s="41"/>
      <c r="K428" s="3"/>
    </row>
    <row r="429" customFormat="false" ht="12.75" hidden="false" customHeight="true" outlineLevel="0" collapsed="false">
      <c r="B429" s="41"/>
      <c r="C429" s="41"/>
      <c r="D429" s="41"/>
      <c r="E429" s="41"/>
      <c r="F429" s="41"/>
      <c r="K429" s="3"/>
    </row>
    <row r="430" customFormat="false" ht="12.75" hidden="false" customHeight="true" outlineLevel="0" collapsed="false">
      <c r="B430" s="41"/>
      <c r="C430" s="41"/>
      <c r="D430" s="41"/>
      <c r="E430" s="41"/>
      <c r="F430" s="41"/>
      <c r="K430" s="3"/>
    </row>
    <row r="431" customFormat="false" ht="12.75" hidden="false" customHeight="true" outlineLevel="0" collapsed="false">
      <c r="B431" s="41"/>
      <c r="C431" s="41"/>
      <c r="D431" s="41"/>
      <c r="E431" s="41"/>
      <c r="F431" s="41"/>
      <c r="K431" s="3"/>
    </row>
    <row r="432" customFormat="false" ht="12.75" hidden="false" customHeight="true" outlineLevel="0" collapsed="false">
      <c r="B432" s="41"/>
      <c r="C432" s="41"/>
      <c r="D432" s="41"/>
      <c r="E432" s="41"/>
      <c r="F432" s="41"/>
      <c r="K432" s="3"/>
    </row>
    <row r="433" customFormat="false" ht="12.75" hidden="false" customHeight="true" outlineLevel="0" collapsed="false">
      <c r="B433" s="41"/>
      <c r="C433" s="41"/>
      <c r="D433" s="41"/>
      <c r="E433" s="41"/>
      <c r="F433" s="41"/>
      <c r="K433" s="3"/>
    </row>
    <row r="434" customFormat="false" ht="12.75" hidden="false" customHeight="true" outlineLevel="0" collapsed="false">
      <c r="B434" s="41"/>
      <c r="C434" s="41"/>
      <c r="D434" s="41"/>
      <c r="E434" s="41"/>
      <c r="F434" s="41"/>
      <c r="K434" s="3"/>
    </row>
    <row r="435" customFormat="false" ht="12.75" hidden="false" customHeight="true" outlineLevel="0" collapsed="false">
      <c r="B435" s="41"/>
      <c r="C435" s="41"/>
      <c r="D435" s="41"/>
      <c r="E435" s="41"/>
      <c r="F435" s="41"/>
      <c r="K435" s="3"/>
    </row>
    <row r="436" customFormat="false" ht="12.75" hidden="false" customHeight="true" outlineLevel="0" collapsed="false">
      <c r="B436" s="41"/>
      <c r="C436" s="41"/>
      <c r="D436" s="41"/>
      <c r="E436" s="41"/>
      <c r="F436" s="41"/>
      <c r="K436" s="3"/>
    </row>
    <row r="437" customFormat="false" ht="12.75" hidden="false" customHeight="true" outlineLevel="0" collapsed="false">
      <c r="B437" s="41"/>
      <c r="C437" s="41"/>
      <c r="D437" s="41"/>
      <c r="E437" s="41"/>
      <c r="F437" s="41"/>
      <c r="K437" s="3"/>
    </row>
    <row r="438" customFormat="false" ht="12.75" hidden="false" customHeight="true" outlineLevel="0" collapsed="false">
      <c r="B438" s="41"/>
      <c r="C438" s="41"/>
      <c r="D438" s="41"/>
      <c r="E438" s="41"/>
      <c r="F438" s="41"/>
      <c r="K438" s="3"/>
    </row>
    <row r="439" customFormat="false" ht="12.75" hidden="false" customHeight="true" outlineLevel="0" collapsed="false">
      <c r="B439" s="41"/>
      <c r="C439" s="41"/>
      <c r="D439" s="41"/>
      <c r="E439" s="41"/>
      <c r="F439" s="41"/>
      <c r="K439" s="3"/>
    </row>
    <row r="440" customFormat="false" ht="12.75" hidden="false" customHeight="true" outlineLevel="0" collapsed="false">
      <c r="B440" s="41"/>
      <c r="C440" s="41"/>
      <c r="D440" s="41"/>
      <c r="E440" s="41"/>
      <c r="F440" s="41"/>
      <c r="K440" s="3"/>
    </row>
    <row r="441" customFormat="false" ht="12.75" hidden="false" customHeight="true" outlineLevel="0" collapsed="false">
      <c r="B441" s="41"/>
      <c r="C441" s="41"/>
      <c r="D441" s="41"/>
      <c r="E441" s="41"/>
      <c r="F441" s="41"/>
      <c r="K441" s="3"/>
    </row>
    <row r="442" customFormat="false" ht="12.75" hidden="false" customHeight="true" outlineLevel="0" collapsed="false">
      <c r="B442" s="41"/>
      <c r="C442" s="41"/>
      <c r="D442" s="41"/>
      <c r="E442" s="41"/>
      <c r="F442" s="41"/>
      <c r="K442" s="3"/>
    </row>
    <row r="443" customFormat="false" ht="12.75" hidden="false" customHeight="true" outlineLevel="0" collapsed="false">
      <c r="B443" s="41"/>
      <c r="C443" s="41"/>
      <c r="D443" s="41"/>
      <c r="E443" s="41"/>
      <c r="F443" s="41"/>
      <c r="K443" s="3"/>
    </row>
    <row r="444" customFormat="false" ht="12.75" hidden="false" customHeight="true" outlineLevel="0" collapsed="false">
      <c r="B444" s="41"/>
      <c r="C444" s="41"/>
      <c r="D444" s="41"/>
      <c r="E444" s="41"/>
      <c r="F444" s="41"/>
      <c r="K444" s="3"/>
    </row>
    <row r="445" customFormat="false" ht="12.75" hidden="false" customHeight="true" outlineLevel="0" collapsed="false">
      <c r="B445" s="41"/>
      <c r="C445" s="41"/>
      <c r="D445" s="41"/>
      <c r="E445" s="41"/>
      <c r="F445" s="41"/>
      <c r="K445" s="3"/>
    </row>
    <row r="446" customFormat="false" ht="12.75" hidden="false" customHeight="true" outlineLevel="0" collapsed="false">
      <c r="B446" s="41"/>
      <c r="C446" s="41"/>
      <c r="D446" s="41"/>
      <c r="E446" s="41"/>
      <c r="F446" s="41"/>
      <c r="K446" s="3"/>
    </row>
    <row r="447" customFormat="false" ht="12.75" hidden="false" customHeight="true" outlineLevel="0" collapsed="false">
      <c r="B447" s="41"/>
      <c r="C447" s="41"/>
      <c r="D447" s="41"/>
      <c r="E447" s="41"/>
      <c r="F447" s="41"/>
      <c r="K447" s="3"/>
    </row>
    <row r="448" customFormat="false" ht="12.75" hidden="false" customHeight="true" outlineLevel="0" collapsed="false">
      <c r="B448" s="41"/>
      <c r="C448" s="41"/>
      <c r="D448" s="41"/>
      <c r="E448" s="41"/>
      <c r="F448" s="41"/>
      <c r="K448" s="3"/>
    </row>
    <row r="449" customFormat="false" ht="12.75" hidden="false" customHeight="true" outlineLevel="0" collapsed="false">
      <c r="B449" s="41"/>
      <c r="C449" s="41"/>
      <c r="D449" s="41"/>
      <c r="E449" s="41"/>
      <c r="F449" s="41"/>
      <c r="K449" s="3"/>
    </row>
    <row r="450" customFormat="false" ht="12.75" hidden="false" customHeight="true" outlineLevel="0" collapsed="false">
      <c r="B450" s="41"/>
      <c r="C450" s="41"/>
      <c r="D450" s="41"/>
      <c r="E450" s="41"/>
      <c r="F450" s="41"/>
      <c r="K450" s="3"/>
    </row>
    <row r="451" customFormat="false" ht="12.75" hidden="false" customHeight="true" outlineLevel="0" collapsed="false">
      <c r="B451" s="41"/>
      <c r="C451" s="41"/>
      <c r="D451" s="41"/>
      <c r="E451" s="41"/>
      <c r="F451" s="41"/>
      <c r="K451" s="3"/>
    </row>
    <row r="452" customFormat="false" ht="12.75" hidden="false" customHeight="true" outlineLevel="0" collapsed="false">
      <c r="B452" s="41"/>
      <c r="C452" s="41"/>
      <c r="D452" s="41"/>
      <c r="E452" s="41"/>
      <c r="F452" s="41"/>
      <c r="K452" s="3"/>
    </row>
    <row r="453" customFormat="false" ht="12.75" hidden="false" customHeight="true" outlineLevel="0" collapsed="false">
      <c r="B453" s="41"/>
      <c r="C453" s="41"/>
      <c r="D453" s="41"/>
      <c r="E453" s="41"/>
      <c r="F453" s="41"/>
      <c r="K453" s="3"/>
    </row>
    <row r="454" customFormat="false" ht="12.75" hidden="false" customHeight="true" outlineLevel="0" collapsed="false">
      <c r="B454" s="41"/>
      <c r="C454" s="41"/>
      <c r="D454" s="41"/>
      <c r="E454" s="41"/>
      <c r="F454" s="41"/>
      <c r="K454" s="3"/>
    </row>
    <row r="455" customFormat="false" ht="12.75" hidden="false" customHeight="true" outlineLevel="0" collapsed="false">
      <c r="B455" s="41"/>
      <c r="C455" s="41"/>
      <c r="D455" s="41"/>
      <c r="E455" s="41"/>
      <c r="F455" s="41"/>
      <c r="K455" s="3"/>
    </row>
    <row r="456" customFormat="false" ht="12.75" hidden="false" customHeight="true" outlineLevel="0" collapsed="false">
      <c r="B456" s="41"/>
      <c r="C456" s="41"/>
      <c r="D456" s="41"/>
      <c r="E456" s="41"/>
      <c r="F456" s="41"/>
      <c r="K456" s="3"/>
    </row>
    <row r="457" customFormat="false" ht="12.75" hidden="false" customHeight="true" outlineLevel="0" collapsed="false">
      <c r="B457" s="41"/>
      <c r="C457" s="41"/>
      <c r="D457" s="41"/>
      <c r="E457" s="41"/>
      <c r="F457" s="41"/>
      <c r="K457" s="3"/>
    </row>
    <row r="458" customFormat="false" ht="12.75" hidden="false" customHeight="true" outlineLevel="0" collapsed="false">
      <c r="B458" s="41"/>
      <c r="C458" s="41"/>
      <c r="D458" s="41"/>
      <c r="E458" s="41"/>
      <c r="F458" s="41"/>
      <c r="K458" s="3"/>
    </row>
    <row r="459" customFormat="false" ht="12.75" hidden="false" customHeight="true" outlineLevel="0" collapsed="false">
      <c r="B459" s="41"/>
      <c r="C459" s="41"/>
      <c r="D459" s="41"/>
      <c r="E459" s="41"/>
      <c r="F459" s="41"/>
      <c r="K459" s="3"/>
    </row>
    <row r="460" customFormat="false" ht="12.75" hidden="false" customHeight="true" outlineLevel="0" collapsed="false">
      <c r="B460" s="41"/>
      <c r="C460" s="41"/>
      <c r="D460" s="41"/>
      <c r="E460" s="41"/>
      <c r="F460" s="41"/>
      <c r="K460" s="3"/>
    </row>
    <row r="461" customFormat="false" ht="12.75" hidden="false" customHeight="true" outlineLevel="0" collapsed="false">
      <c r="B461" s="41"/>
      <c r="C461" s="41"/>
      <c r="D461" s="41"/>
      <c r="E461" s="41"/>
      <c r="F461" s="41"/>
      <c r="K461" s="3"/>
    </row>
    <row r="462" customFormat="false" ht="12.75" hidden="false" customHeight="true" outlineLevel="0" collapsed="false">
      <c r="B462" s="41"/>
      <c r="C462" s="41"/>
      <c r="D462" s="41"/>
      <c r="E462" s="41"/>
      <c r="F462" s="41"/>
      <c r="K462" s="3"/>
    </row>
    <row r="463" customFormat="false" ht="12.75" hidden="false" customHeight="true" outlineLevel="0" collapsed="false">
      <c r="B463" s="41"/>
      <c r="C463" s="41"/>
      <c r="D463" s="41"/>
      <c r="E463" s="41"/>
      <c r="F463" s="41"/>
      <c r="K463" s="3"/>
    </row>
    <row r="464" customFormat="false" ht="12.75" hidden="false" customHeight="true" outlineLevel="0" collapsed="false">
      <c r="B464" s="41"/>
      <c r="C464" s="41"/>
      <c r="D464" s="41"/>
      <c r="E464" s="41"/>
      <c r="F464" s="41"/>
      <c r="K464" s="3"/>
    </row>
    <row r="465" customFormat="false" ht="12.75" hidden="false" customHeight="true" outlineLevel="0" collapsed="false">
      <c r="B465" s="41"/>
      <c r="C465" s="41"/>
      <c r="D465" s="41"/>
      <c r="E465" s="41"/>
      <c r="F465" s="41"/>
      <c r="K465" s="3"/>
    </row>
    <row r="466" customFormat="false" ht="12.75" hidden="false" customHeight="true" outlineLevel="0" collapsed="false">
      <c r="B466" s="41"/>
      <c r="C466" s="41"/>
      <c r="D466" s="41"/>
      <c r="E466" s="41"/>
      <c r="F466" s="41"/>
      <c r="K466" s="3"/>
    </row>
    <row r="467" customFormat="false" ht="12.75" hidden="false" customHeight="true" outlineLevel="0" collapsed="false">
      <c r="B467" s="41"/>
      <c r="C467" s="41"/>
      <c r="D467" s="41"/>
      <c r="E467" s="41"/>
      <c r="F467" s="41"/>
      <c r="K467" s="3"/>
    </row>
    <row r="468" customFormat="false" ht="12.75" hidden="false" customHeight="true" outlineLevel="0" collapsed="false">
      <c r="B468" s="41"/>
      <c r="C468" s="41"/>
      <c r="D468" s="41"/>
      <c r="E468" s="41"/>
      <c r="F468" s="41"/>
      <c r="K468" s="3"/>
    </row>
    <row r="469" customFormat="false" ht="12.75" hidden="false" customHeight="true" outlineLevel="0" collapsed="false">
      <c r="B469" s="41"/>
      <c r="C469" s="41"/>
      <c r="D469" s="41"/>
      <c r="E469" s="41"/>
      <c r="F469" s="41"/>
      <c r="K469" s="3"/>
    </row>
    <row r="470" customFormat="false" ht="12.75" hidden="false" customHeight="true" outlineLevel="0" collapsed="false">
      <c r="B470" s="41"/>
      <c r="C470" s="41"/>
      <c r="D470" s="41"/>
      <c r="E470" s="41"/>
      <c r="F470" s="41"/>
      <c r="K470" s="3"/>
    </row>
    <row r="471" customFormat="false" ht="12.75" hidden="false" customHeight="true" outlineLevel="0" collapsed="false">
      <c r="B471" s="41"/>
      <c r="C471" s="41"/>
      <c r="D471" s="41"/>
      <c r="E471" s="41"/>
      <c r="F471" s="41"/>
      <c r="K471" s="3"/>
    </row>
    <row r="472" customFormat="false" ht="12.75" hidden="false" customHeight="true" outlineLevel="0" collapsed="false">
      <c r="B472" s="41"/>
      <c r="C472" s="41"/>
      <c r="D472" s="41"/>
      <c r="E472" s="41"/>
      <c r="F472" s="41"/>
      <c r="K472" s="3"/>
    </row>
    <row r="473" customFormat="false" ht="12.75" hidden="false" customHeight="true" outlineLevel="0" collapsed="false">
      <c r="B473" s="41"/>
      <c r="C473" s="41"/>
      <c r="D473" s="41"/>
      <c r="E473" s="41"/>
      <c r="F473" s="41"/>
      <c r="K473" s="3"/>
    </row>
    <row r="474" customFormat="false" ht="12.75" hidden="false" customHeight="true" outlineLevel="0" collapsed="false">
      <c r="B474" s="41"/>
      <c r="C474" s="41"/>
      <c r="D474" s="41"/>
      <c r="E474" s="41"/>
      <c r="F474" s="41"/>
      <c r="K474" s="3"/>
    </row>
    <row r="475" customFormat="false" ht="12.75" hidden="false" customHeight="true" outlineLevel="0" collapsed="false">
      <c r="B475" s="41"/>
      <c r="C475" s="41"/>
      <c r="D475" s="41"/>
      <c r="E475" s="41"/>
      <c r="F475" s="41"/>
      <c r="K475" s="3"/>
    </row>
    <row r="476" customFormat="false" ht="12.75" hidden="false" customHeight="true" outlineLevel="0" collapsed="false">
      <c r="B476" s="41"/>
      <c r="C476" s="41"/>
      <c r="D476" s="41"/>
      <c r="E476" s="41"/>
      <c r="F476" s="41"/>
      <c r="K476" s="3"/>
    </row>
    <row r="477" customFormat="false" ht="12.75" hidden="false" customHeight="true" outlineLevel="0" collapsed="false">
      <c r="B477" s="41"/>
      <c r="C477" s="41"/>
      <c r="D477" s="41"/>
      <c r="E477" s="41"/>
      <c r="F477" s="41"/>
      <c r="K477" s="3"/>
    </row>
    <row r="478" customFormat="false" ht="12.75" hidden="false" customHeight="true" outlineLevel="0" collapsed="false">
      <c r="B478" s="41"/>
      <c r="C478" s="41"/>
      <c r="D478" s="41"/>
      <c r="E478" s="41"/>
      <c r="F478" s="41"/>
      <c r="K478" s="3"/>
    </row>
    <row r="479" customFormat="false" ht="12.75" hidden="false" customHeight="true" outlineLevel="0" collapsed="false">
      <c r="B479" s="41"/>
      <c r="C479" s="41"/>
      <c r="D479" s="41"/>
      <c r="E479" s="41"/>
      <c r="F479" s="41"/>
      <c r="K479" s="3"/>
    </row>
    <row r="480" customFormat="false" ht="12.75" hidden="false" customHeight="true" outlineLevel="0" collapsed="false">
      <c r="B480" s="41"/>
      <c r="C480" s="41"/>
      <c r="D480" s="41"/>
      <c r="E480" s="41"/>
      <c r="F480" s="41"/>
      <c r="K480" s="3"/>
    </row>
    <row r="481" customFormat="false" ht="12.75" hidden="false" customHeight="true" outlineLevel="0" collapsed="false">
      <c r="B481" s="41"/>
      <c r="C481" s="41"/>
      <c r="D481" s="41"/>
      <c r="E481" s="41"/>
      <c r="F481" s="41"/>
      <c r="K481" s="3"/>
    </row>
    <row r="482" customFormat="false" ht="12.75" hidden="false" customHeight="true" outlineLevel="0" collapsed="false">
      <c r="B482" s="41"/>
      <c r="C482" s="41"/>
      <c r="D482" s="41"/>
      <c r="E482" s="41"/>
      <c r="F482" s="41"/>
      <c r="K482" s="3"/>
    </row>
    <row r="483" customFormat="false" ht="12.75" hidden="false" customHeight="true" outlineLevel="0" collapsed="false">
      <c r="B483" s="41"/>
      <c r="C483" s="41"/>
      <c r="D483" s="41"/>
      <c r="E483" s="41"/>
      <c r="F483" s="41"/>
      <c r="K483" s="3"/>
    </row>
    <row r="484" customFormat="false" ht="12.75" hidden="false" customHeight="true" outlineLevel="0" collapsed="false">
      <c r="B484" s="41"/>
      <c r="C484" s="41"/>
      <c r="D484" s="41"/>
      <c r="E484" s="41"/>
      <c r="F484" s="41"/>
      <c r="K484" s="3"/>
    </row>
    <row r="485" customFormat="false" ht="12.75" hidden="false" customHeight="true" outlineLevel="0" collapsed="false">
      <c r="B485" s="41"/>
      <c r="C485" s="41"/>
      <c r="D485" s="41"/>
      <c r="E485" s="41"/>
      <c r="F485" s="41"/>
      <c r="K485" s="3"/>
    </row>
    <row r="486" customFormat="false" ht="12.75" hidden="false" customHeight="true" outlineLevel="0" collapsed="false">
      <c r="B486" s="41"/>
      <c r="C486" s="41"/>
      <c r="D486" s="41"/>
      <c r="E486" s="41"/>
      <c r="F486" s="41"/>
      <c r="K486" s="3"/>
    </row>
    <row r="487" customFormat="false" ht="12.75" hidden="false" customHeight="true" outlineLevel="0" collapsed="false">
      <c r="B487" s="41"/>
      <c r="C487" s="41"/>
      <c r="D487" s="41"/>
      <c r="E487" s="41"/>
      <c r="F487" s="41"/>
      <c r="K487" s="3"/>
    </row>
    <row r="488" customFormat="false" ht="12.75" hidden="false" customHeight="true" outlineLevel="0" collapsed="false">
      <c r="B488" s="41"/>
      <c r="C488" s="41"/>
      <c r="D488" s="41"/>
      <c r="E488" s="41"/>
      <c r="F488" s="41"/>
      <c r="K488" s="3"/>
    </row>
    <row r="489" customFormat="false" ht="12.75" hidden="false" customHeight="true" outlineLevel="0" collapsed="false">
      <c r="B489" s="41"/>
      <c r="C489" s="41"/>
      <c r="D489" s="41"/>
      <c r="E489" s="41"/>
      <c r="F489" s="41"/>
      <c r="K489" s="3"/>
    </row>
    <row r="490" customFormat="false" ht="12.75" hidden="false" customHeight="true" outlineLevel="0" collapsed="false">
      <c r="B490" s="41"/>
      <c r="C490" s="41"/>
      <c r="D490" s="41"/>
      <c r="E490" s="41"/>
      <c r="F490" s="41"/>
      <c r="K490" s="3"/>
    </row>
    <row r="491" customFormat="false" ht="12.75" hidden="false" customHeight="true" outlineLevel="0" collapsed="false">
      <c r="B491" s="41"/>
      <c r="C491" s="41"/>
      <c r="D491" s="41"/>
      <c r="E491" s="41"/>
      <c r="F491" s="41"/>
      <c r="K491" s="3"/>
    </row>
    <row r="492" customFormat="false" ht="12.75" hidden="false" customHeight="true" outlineLevel="0" collapsed="false">
      <c r="B492" s="41"/>
      <c r="C492" s="41"/>
      <c r="D492" s="41"/>
      <c r="E492" s="41"/>
      <c r="F492" s="41"/>
      <c r="K492" s="3"/>
    </row>
    <row r="493" customFormat="false" ht="12.75" hidden="false" customHeight="true" outlineLevel="0" collapsed="false">
      <c r="B493" s="41"/>
      <c r="C493" s="41"/>
      <c r="D493" s="41"/>
      <c r="E493" s="41"/>
      <c r="F493" s="41"/>
      <c r="K493" s="3"/>
    </row>
    <row r="494" customFormat="false" ht="12.75" hidden="false" customHeight="true" outlineLevel="0" collapsed="false">
      <c r="B494" s="41"/>
      <c r="C494" s="41"/>
      <c r="D494" s="41"/>
      <c r="E494" s="41"/>
      <c r="F494" s="41"/>
      <c r="K494" s="3"/>
    </row>
    <row r="495" customFormat="false" ht="12.75" hidden="false" customHeight="true" outlineLevel="0" collapsed="false">
      <c r="B495" s="41"/>
      <c r="C495" s="41"/>
      <c r="D495" s="41"/>
      <c r="E495" s="41"/>
      <c r="F495" s="41"/>
      <c r="K495" s="3"/>
    </row>
    <row r="496" customFormat="false" ht="12.75" hidden="false" customHeight="true" outlineLevel="0" collapsed="false">
      <c r="B496" s="41"/>
      <c r="C496" s="41"/>
      <c r="D496" s="41"/>
      <c r="E496" s="41"/>
      <c r="F496" s="41"/>
      <c r="K496" s="3"/>
    </row>
    <row r="497" customFormat="false" ht="12.75" hidden="false" customHeight="true" outlineLevel="0" collapsed="false">
      <c r="B497" s="41"/>
      <c r="C497" s="41"/>
      <c r="D497" s="41"/>
      <c r="E497" s="41"/>
      <c r="F497" s="41"/>
      <c r="K497" s="3"/>
    </row>
    <row r="498" customFormat="false" ht="12.75" hidden="false" customHeight="true" outlineLevel="0" collapsed="false">
      <c r="B498" s="41"/>
      <c r="C498" s="41"/>
      <c r="D498" s="41"/>
      <c r="E498" s="41"/>
      <c r="F498" s="41"/>
      <c r="K498" s="3"/>
    </row>
    <row r="499" customFormat="false" ht="12.75" hidden="false" customHeight="true" outlineLevel="0" collapsed="false">
      <c r="B499" s="41"/>
      <c r="C499" s="41"/>
      <c r="D499" s="41"/>
      <c r="E499" s="41"/>
      <c r="F499" s="41"/>
      <c r="K499" s="3"/>
    </row>
    <row r="500" customFormat="false" ht="12.75" hidden="false" customHeight="true" outlineLevel="0" collapsed="false">
      <c r="B500" s="41"/>
      <c r="C500" s="41"/>
      <c r="D500" s="41"/>
      <c r="E500" s="41"/>
      <c r="F500" s="41"/>
      <c r="K500" s="3"/>
    </row>
    <row r="501" customFormat="false" ht="12.75" hidden="false" customHeight="true" outlineLevel="0" collapsed="false">
      <c r="B501" s="41"/>
      <c r="C501" s="41"/>
      <c r="D501" s="41"/>
      <c r="E501" s="41"/>
      <c r="F501" s="41"/>
      <c r="K501" s="3"/>
    </row>
    <row r="502" customFormat="false" ht="12.75" hidden="false" customHeight="true" outlineLevel="0" collapsed="false">
      <c r="B502" s="41"/>
      <c r="C502" s="41"/>
      <c r="D502" s="41"/>
      <c r="E502" s="41"/>
      <c r="F502" s="41"/>
      <c r="K502" s="3"/>
    </row>
    <row r="503" customFormat="false" ht="12.75" hidden="false" customHeight="true" outlineLevel="0" collapsed="false">
      <c r="B503" s="41"/>
      <c r="C503" s="41"/>
      <c r="D503" s="41"/>
      <c r="E503" s="41"/>
      <c r="F503" s="41"/>
      <c r="K503" s="3"/>
    </row>
    <row r="504" customFormat="false" ht="12.75" hidden="false" customHeight="true" outlineLevel="0" collapsed="false">
      <c r="B504" s="41"/>
      <c r="C504" s="41"/>
      <c r="D504" s="41"/>
      <c r="E504" s="41"/>
      <c r="F504" s="41"/>
      <c r="K504" s="3"/>
    </row>
    <row r="505" customFormat="false" ht="12.75" hidden="false" customHeight="true" outlineLevel="0" collapsed="false">
      <c r="B505" s="41"/>
      <c r="C505" s="41"/>
      <c r="D505" s="41"/>
      <c r="E505" s="41"/>
      <c r="F505" s="41"/>
      <c r="K505" s="3"/>
    </row>
    <row r="506" customFormat="false" ht="12.75" hidden="false" customHeight="true" outlineLevel="0" collapsed="false">
      <c r="B506" s="41"/>
      <c r="C506" s="41"/>
      <c r="D506" s="41"/>
      <c r="E506" s="41"/>
      <c r="F506" s="41"/>
      <c r="K506" s="3"/>
    </row>
    <row r="507" customFormat="false" ht="12.75" hidden="false" customHeight="true" outlineLevel="0" collapsed="false">
      <c r="B507" s="41"/>
      <c r="C507" s="41"/>
      <c r="D507" s="41"/>
      <c r="E507" s="41"/>
      <c r="F507" s="41"/>
      <c r="K507" s="3"/>
    </row>
    <row r="508" customFormat="false" ht="12.75" hidden="false" customHeight="true" outlineLevel="0" collapsed="false">
      <c r="B508" s="41"/>
      <c r="C508" s="41"/>
      <c r="D508" s="41"/>
      <c r="E508" s="41"/>
      <c r="F508" s="41"/>
      <c r="K508" s="3"/>
    </row>
    <row r="509" customFormat="false" ht="12.75" hidden="false" customHeight="true" outlineLevel="0" collapsed="false">
      <c r="B509" s="41"/>
      <c r="C509" s="41"/>
      <c r="D509" s="41"/>
      <c r="E509" s="41"/>
      <c r="F509" s="41"/>
      <c r="K509" s="3"/>
    </row>
    <row r="510" customFormat="false" ht="12.75" hidden="false" customHeight="true" outlineLevel="0" collapsed="false">
      <c r="B510" s="41"/>
      <c r="C510" s="41"/>
      <c r="D510" s="41"/>
      <c r="E510" s="41"/>
      <c r="F510" s="41"/>
      <c r="K510" s="3"/>
    </row>
    <row r="511" customFormat="false" ht="12.75" hidden="false" customHeight="true" outlineLevel="0" collapsed="false">
      <c r="B511" s="41"/>
      <c r="C511" s="41"/>
      <c r="D511" s="41"/>
      <c r="E511" s="41"/>
      <c r="F511" s="41"/>
      <c r="K511" s="3"/>
    </row>
    <row r="512" customFormat="false" ht="12.75" hidden="false" customHeight="true" outlineLevel="0" collapsed="false">
      <c r="B512" s="41"/>
      <c r="C512" s="41"/>
      <c r="D512" s="41"/>
      <c r="E512" s="41"/>
      <c r="F512" s="41"/>
      <c r="K512" s="3"/>
    </row>
    <row r="513" customFormat="false" ht="12.75" hidden="false" customHeight="true" outlineLevel="0" collapsed="false">
      <c r="B513" s="41"/>
      <c r="C513" s="41"/>
      <c r="D513" s="41"/>
      <c r="E513" s="41"/>
      <c r="F513" s="41"/>
      <c r="K513" s="3"/>
    </row>
    <row r="514" customFormat="false" ht="12.75" hidden="false" customHeight="true" outlineLevel="0" collapsed="false">
      <c r="B514" s="41"/>
      <c r="C514" s="41"/>
      <c r="D514" s="41"/>
      <c r="E514" s="41"/>
      <c r="F514" s="41"/>
      <c r="K514" s="3"/>
    </row>
    <row r="515" customFormat="false" ht="12.75" hidden="false" customHeight="true" outlineLevel="0" collapsed="false">
      <c r="B515" s="41"/>
      <c r="C515" s="41"/>
      <c r="D515" s="41"/>
      <c r="E515" s="41"/>
      <c r="F515" s="41"/>
      <c r="K515" s="3"/>
    </row>
    <row r="516" customFormat="false" ht="12.75" hidden="false" customHeight="true" outlineLevel="0" collapsed="false">
      <c r="B516" s="41"/>
      <c r="C516" s="41"/>
      <c r="D516" s="41"/>
      <c r="E516" s="41"/>
      <c r="F516" s="41"/>
      <c r="K516" s="3"/>
    </row>
    <row r="517" customFormat="false" ht="12.75" hidden="false" customHeight="true" outlineLevel="0" collapsed="false">
      <c r="B517" s="41"/>
      <c r="C517" s="41"/>
      <c r="D517" s="41"/>
      <c r="E517" s="41"/>
      <c r="F517" s="41"/>
      <c r="K517" s="3"/>
    </row>
    <row r="518" customFormat="false" ht="12.75" hidden="false" customHeight="true" outlineLevel="0" collapsed="false">
      <c r="B518" s="41"/>
      <c r="C518" s="41"/>
      <c r="D518" s="41"/>
      <c r="E518" s="41"/>
      <c r="F518" s="41"/>
      <c r="K518" s="3"/>
    </row>
    <row r="519" customFormat="false" ht="12.75" hidden="false" customHeight="true" outlineLevel="0" collapsed="false">
      <c r="B519" s="41"/>
      <c r="C519" s="41"/>
      <c r="D519" s="41"/>
      <c r="E519" s="41"/>
      <c r="F519" s="41"/>
      <c r="K519" s="3"/>
    </row>
    <row r="520" customFormat="false" ht="12.75" hidden="false" customHeight="true" outlineLevel="0" collapsed="false">
      <c r="B520" s="41"/>
      <c r="C520" s="41"/>
      <c r="D520" s="41"/>
      <c r="E520" s="41"/>
      <c r="F520" s="41"/>
      <c r="K520" s="3"/>
    </row>
    <row r="521" customFormat="false" ht="12.75" hidden="false" customHeight="true" outlineLevel="0" collapsed="false">
      <c r="B521" s="41"/>
      <c r="C521" s="41"/>
      <c r="D521" s="41"/>
      <c r="E521" s="41"/>
      <c r="F521" s="41"/>
      <c r="K521" s="3"/>
    </row>
    <row r="522" customFormat="false" ht="12.75" hidden="false" customHeight="true" outlineLevel="0" collapsed="false">
      <c r="B522" s="41"/>
      <c r="C522" s="41"/>
      <c r="D522" s="41"/>
      <c r="E522" s="41"/>
      <c r="F522" s="41"/>
      <c r="K522" s="3"/>
    </row>
    <row r="523" customFormat="false" ht="12.75" hidden="false" customHeight="true" outlineLevel="0" collapsed="false">
      <c r="B523" s="41"/>
      <c r="C523" s="41"/>
      <c r="D523" s="41"/>
      <c r="E523" s="41"/>
      <c r="F523" s="41"/>
      <c r="K523" s="3"/>
    </row>
    <row r="524" customFormat="false" ht="12.75" hidden="false" customHeight="true" outlineLevel="0" collapsed="false">
      <c r="B524" s="41"/>
      <c r="C524" s="41"/>
      <c r="D524" s="41"/>
      <c r="E524" s="41"/>
      <c r="F524" s="41"/>
      <c r="K524" s="3"/>
    </row>
    <row r="525" customFormat="false" ht="12.75" hidden="false" customHeight="true" outlineLevel="0" collapsed="false">
      <c r="B525" s="41"/>
      <c r="C525" s="41"/>
      <c r="D525" s="41"/>
      <c r="E525" s="41"/>
      <c r="F525" s="41"/>
      <c r="K525" s="3"/>
    </row>
    <row r="526" customFormat="false" ht="12.75" hidden="false" customHeight="true" outlineLevel="0" collapsed="false">
      <c r="B526" s="41"/>
      <c r="C526" s="41"/>
      <c r="D526" s="41"/>
      <c r="E526" s="41"/>
      <c r="F526" s="41"/>
      <c r="K526" s="3"/>
    </row>
    <row r="527" customFormat="false" ht="12.75" hidden="false" customHeight="true" outlineLevel="0" collapsed="false">
      <c r="B527" s="41"/>
      <c r="C527" s="41"/>
      <c r="D527" s="41"/>
      <c r="E527" s="41"/>
      <c r="F527" s="41"/>
      <c r="K527" s="3"/>
    </row>
    <row r="528" customFormat="false" ht="12.75" hidden="false" customHeight="true" outlineLevel="0" collapsed="false">
      <c r="B528" s="41"/>
      <c r="C528" s="41"/>
      <c r="D528" s="41"/>
      <c r="E528" s="41"/>
      <c r="F528" s="41"/>
      <c r="K528" s="3"/>
    </row>
    <row r="529" customFormat="false" ht="12.75" hidden="false" customHeight="true" outlineLevel="0" collapsed="false">
      <c r="B529" s="41"/>
      <c r="C529" s="41"/>
      <c r="D529" s="41"/>
      <c r="E529" s="41"/>
      <c r="F529" s="41"/>
      <c r="K529" s="3"/>
    </row>
    <row r="530" customFormat="false" ht="12.75" hidden="false" customHeight="true" outlineLevel="0" collapsed="false">
      <c r="B530" s="41"/>
      <c r="C530" s="41"/>
      <c r="D530" s="41"/>
      <c r="E530" s="41"/>
      <c r="F530" s="41"/>
      <c r="K530" s="3"/>
    </row>
    <row r="531" customFormat="false" ht="12.75" hidden="false" customHeight="true" outlineLevel="0" collapsed="false">
      <c r="B531" s="41"/>
      <c r="C531" s="41"/>
      <c r="D531" s="41"/>
      <c r="E531" s="41"/>
      <c r="F531" s="41"/>
      <c r="K531" s="3"/>
    </row>
    <row r="532" customFormat="false" ht="12.75" hidden="false" customHeight="true" outlineLevel="0" collapsed="false">
      <c r="B532" s="41"/>
      <c r="C532" s="41"/>
      <c r="D532" s="41"/>
      <c r="E532" s="41"/>
      <c r="F532" s="41"/>
      <c r="K532" s="3"/>
    </row>
    <row r="533" customFormat="false" ht="12.75" hidden="false" customHeight="true" outlineLevel="0" collapsed="false">
      <c r="B533" s="41"/>
      <c r="C533" s="41"/>
      <c r="D533" s="41"/>
      <c r="E533" s="41"/>
      <c r="F533" s="41"/>
      <c r="K533" s="3"/>
    </row>
    <row r="534" customFormat="false" ht="12.75" hidden="false" customHeight="true" outlineLevel="0" collapsed="false">
      <c r="B534" s="41"/>
      <c r="C534" s="41"/>
      <c r="D534" s="41"/>
      <c r="E534" s="41"/>
      <c r="F534" s="41"/>
      <c r="K534" s="3"/>
    </row>
    <row r="535" customFormat="false" ht="12.75" hidden="false" customHeight="true" outlineLevel="0" collapsed="false">
      <c r="B535" s="41"/>
      <c r="C535" s="41"/>
      <c r="D535" s="41"/>
      <c r="E535" s="41"/>
      <c r="F535" s="41"/>
      <c r="K535" s="3"/>
    </row>
    <row r="536" customFormat="false" ht="12.75" hidden="false" customHeight="true" outlineLevel="0" collapsed="false">
      <c r="B536" s="41"/>
      <c r="C536" s="41"/>
      <c r="D536" s="41"/>
      <c r="E536" s="41"/>
      <c r="F536" s="41"/>
      <c r="K536" s="3"/>
    </row>
    <row r="537" customFormat="false" ht="12.75" hidden="false" customHeight="true" outlineLevel="0" collapsed="false">
      <c r="B537" s="41"/>
      <c r="C537" s="41"/>
      <c r="D537" s="41"/>
      <c r="E537" s="41"/>
      <c r="F537" s="41"/>
      <c r="K537" s="3"/>
    </row>
    <row r="538" customFormat="false" ht="12.75" hidden="false" customHeight="true" outlineLevel="0" collapsed="false">
      <c r="B538" s="41"/>
      <c r="C538" s="41"/>
      <c r="D538" s="41"/>
      <c r="E538" s="41"/>
      <c r="F538" s="41"/>
      <c r="K538" s="3"/>
    </row>
    <row r="539" customFormat="false" ht="12.75" hidden="false" customHeight="true" outlineLevel="0" collapsed="false">
      <c r="B539" s="41"/>
      <c r="C539" s="41"/>
      <c r="D539" s="41"/>
      <c r="E539" s="41"/>
      <c r="F539" s="41"/>
      <c r="K539" s="3"/>
    </row>
    <row r="540" customFormat="false" ht="12.75" hidden="false" customHeight="true" outlineLevel="0" collapsed="false">
      <c r="B540" s="41"/>
      <c r="C540" s="41"/>
      <c r="D540" s="41"/>
      <c r="E540" s="41"/>
      <c r="F540" s="41"/>
      <c r="K540" s="3"/>
    </row>
    <row r="541" customFormat="false" ht="12.75" hidden="false" customHeight="true" outlineLevel="0" collapsed="false">
      <c r="B541" s="41"/>
      <c r="C541" s="41"/>
      <c r="D541" s="41"/>
      <c r="E541" s="41"/>
      <c r="F541" s="41"/>
      <c r="K541" s="3"/>
    </row>
    <row r="542" customFormat="false" ht="12.75" hidden="false" customHeight="true" outlineLevel="0" collapsed="false">
      <c r="B542" s="41"/>
      <c r="C542" s="41"/>
      <c r="D542" s="41"/>
      <c r="E542" s="41"/>
      <c r="F542" s="41"/>
      <c r="K542" s="3"/>
    </row>
    <row r="543" customFormat="false" ht="12.75" hidden="false" customHeight="true" outlineLevel="0" collapsed="false">
      <c r="B543" s="41"/>
      <c r="C543" s="41"/>
      <c r="D543" s="41"/>
      <c r="E543" s="41"/>
      <c r="F543" s="41"/>
      <c r="K543" s="3"/>
    </row>
    <row r="544" customFormat="false" ht="12.75" hidden="false" customHeight="true" outlineLevel="0" collapsed="false">
      <c r="B544" s="41"/>
      <c r="C544" s="41"/>
      <c r="D544" s="41"/>
      <c r="E544" s="41"/>
      <c r="F544" s="41"/>
      <c r="K544" s="3"/>
    </row>
    <row r="545" customFormat="false" ht="12.75" hidden="false" customHeight="true" outlineLevel="0" collapsed="false">
      <c r="B545" s="41"/>
      <c r="C545" s="41"/>
      <c r="D545" s="41"/>
      <c r="E545" s="41"/>
      <c r="F545" s="41"/>
      <c r="K545" s="3"/>
    </row>
    <row r="546" customFormat="false" ht="12.75" hidden="false" customHeight="true" outlineLevel="0" collapsed="false">
      <c r="B546" s="41"/>
      <c r="C546" s="41"/>
      <c r="D546" s="41"/>
      <c r="E546" s="41"/>
      <c r="F546" s="41"/>
      <c r="K546" s="3"/>
    </row>
    <row r="547" customFormat="false" ht="12.75" hidden="false" customHeight="true" outlineLevel="0" collapsed="false">
      <c r="B547" s="41"/>
      <c r="C547" s="41"/>
      <c r="D547" s="41"/>
      <c r="E547" s="41"/>
      <c r="F547" s="41"/>
      <c r="K547" s="3"/>
    </row>
    <row r="548" customFormat="false" ht="12.75" hidden="false" customHeight="true" outlineLevel="0" collapsed="false">
      <c r="B548" s="41"/>
      <c r="C548" s="41"/>
      <c r="D548" s="41"/>
      <c r="E548" s="41"/>
      <c r="F548" s="41"/>
      <c r="K548" s="3"/>
    </row>
    <row r="549" customFormat="false" ht="12.75" hidden="false" customHeight="true" outlineLevel="0" collapsed="false">
      <c r="B549" s="41"/>
      <c r="C549" s="41"/>
      <c r="D549" s="41"/>
      <c r="E549" s="41"/>
      <c r="F549" s="41"/>
      <c r="K549" s="3"/>
    </row>
    <row r="550" customFormat="false" ht="12.75" hidden="false" customHeight="true" outlineLevel="0" collapsed="false">
      <c r="B550" s="41"/>
      <c r="C550" s="41"/>
      <c r="D550" s="41"/>
      <c r="E550" s="41"/>
      <c r="F550" s="41"/>
      <c r="K550" s="3"/>
    </row>
    <row r="551" customFormat="false" ht="12.75" hidden="false" customHeight="true" outlineLevel="0" collapsed="false">
      <c r="B551" s="41"/>
      <c r="C551" s="41"/>
      <c r="D551" s="41"/>
      <c r="E551" s="41"/>
      <c r="F551" s="41"/>
      <c r="K551" s="3"/>
    </row>
    <row r="552" customFormat="false" ht="12.75" hidden="false" customHeight="true" outlineLevel="0" collapsed="false">
      <c r="B552" s="41"/>
      <c r="C552" s="41"/>
      <c r="D552" s="41"/>
      <c r="E552" s="41"/>
      <c r="F552" s="41"/>
      <c r="K552" s="3"/>
    </row>
    <row r="553" customFormat="false" ht="12.75" hidden="false" customHeight="true" outlineLevel="0" collapsed="false">
      <c r="B553" s="41"/>
      <c r="C553" s="41"/>
      <c r="D553" s="41"/>
      <c r="E553" s="41"/>
      <c r="F553" s="41"/>
      <c r="K553" s="3"/>
    </row>
    <row r="554" customFormat="false" ht="12.75" hidden="false" customHeight="true" outlineLevel="0" collapsed="false">
      <c r="B554" s="41"/>
      <c r="C554" s="41"/>
      <c r="D554" s="41"/>
      <c r="E554" s="41"/>
      <c r="F554" s="41"/>
      <c r="K554" s="3"/>
    </row>
    <row r="555" customFormat="false" ht="12.75" hidden="false" customHeight="true" outlineLevel="0" collapsed="false">
      <c r="B555" s="41"/>
      <c r="C555" s="41"/>
      <c r="D555" s="41"/>
      <c r="E555" s="41"/>
      <c r="F555" s="41"/>
      <c r="K555" s="3"/>
    </row>
    <row r="556" customFormat="false" ht="12.75" hidden="false" customHeight="true" outlineLevel="0" collapsed="false">
      <c r="B556" s="41"/>
      <c r="C556" s="41"/>
      <c r="D556" s="41"/>
      <c r="E556" s="41"/>
      <c r="F556" s="41"/>
      <c r="K556" s="3"/>
    </row>
    <row r="557" customFormat="false" ht="12.75" hidden="false" customHeight="true" outlineLevel="0" collapsed="false">
      <c r="B557" s="41"/>
      <c r="C557" s="41"/>
      <c r="D557" s="41"/>
      <c r="E557" s="41"/>
      <c r="F557" s="41"/>
      <c r="K557" s="3"/>
    </row>
    <row r="558" customFormat="false" ht="12.75" hidden="false" customHeight="true" outlineLevel="0" collapsed="false">
      <c r="B558" s="41"/>
      <c r="C558" s="41"/>
      <c r="D558" s="41"/>
      <c r="E558" s="41"/>
      <c r="F558" s="41"/>
      <c r="K558" s="3"/>
    </row>
    <row r="559" customFormat="false" ht="12.75" hidden="false" customHeight="true" outlineLevel="0" collapsed="false">
      <c r="B559" s="41"/>
      <c r="C559" s="41"/>
      <c r="D559" s="41"/>
      <c r="E559" s="41"/>
      <c r="F559" s="41"/>
      <c r="K559" s="3"/>
    </row>
    <row r="560" customFormat="false" ht="12.75" hidden="false" customHeight="true" outlineLevel="0" collapsed="false">
      <c r="B560" s="41"/>
      <c r="C560" s="41"/>
      <c r="D560" s="41"/>
      <c r="E560" s="41"/>
      <c r="F560" s="41"/>
      <c r="K560" s="3"/>
    </row>
    <row r="561" customFormat="false" ht="12.75" hidden="false" customHeight="true" outlineLevel="0" collapsed="false">
      <c r="B561" s="41"/>
      <c r="C561" s="41"/>
      <c r="D561" s="41"/>
      <c r="E561" s="41"/>
      <c r="F561" s="41"/>
      <c r="K561" s="3"/>
    </row>
    <row r="562" customFormat="false" ht="12.75" hidden="false" customHeight="true" outlineLevel="0" collapsed="false">
      <c r="B562" s="41"/>
      <c r="C562" s="41"/>
      <c r="D562" s="41"/>
      <c r="E562" s="41"/>
      <c r="F562" s="41"/>
      <c r="K562" s="3"/>
    </row>
    <row r="563" customFormat="false" ht="12.75" hidden="false" customHeight="true" outlineLevel="0" collapsed="false">
      <c r="B563" s="41"/>
      <c r="C563" s="41"/>
      <c r="D563" s="41"/>
      <c r="E563" s="41"/>
      <c r="F563" s="41"/>
      <c r="K563" s="3"/>
    </row>
    <row r="564" customFormat="false" ht="12.75" hidden="false" customHeight="true" outlineLevel="0" collapsed="false">
      <c r="B564" s="41"/>
      <c r="C564" s="41"/>
      <c r="D564" s="41"/>
      <c r="E564" s="41"/>
      <c r="F564" s="41"/>
      <c r="K564" s="3"/>
    </row>
    <row r="565" customFormat="false" ht="12.75" hidden="false" customHeight="true" outlineLevel="0" collapsed="false">
      <c r="B565" s="41"/>
      <c r="C565" s="41"/>
      <c r="D565" s="41"/>
      <c r="E565" s="41"/>
      <c r="F565" s="41"/>
      <c r="K565" s="3"/>
    </row>
    <row r="566" customFormat="false" ht="12.75" hidden="false" customHeight="true" outlineLevel="0" collapsed="false">
      <c r="B566" s="41"/>
      <c r="C566" s="41"/>
      <c r="D566" s="41"/>
      <c r="E566" s="41"/>
      <c r="F566" s="41"/>
      <c r="K566" s="3"/>
    </row>
    <row r="567" customFormat="false" ht="12.75" hidden="false" customHeight="true" outlineLevel="0" collapsed="false">
      <c r="B567" s="41"/>
      <c r="C567" s="41"/>
      <c r="D567" s="41"/>
      <c r="E567" s="41"/>
      <c r="F567" s="41"/>
      <c r="K567" s="3"/>
    </row>
    <row r="568" customFormat="false" ht="12.75" hidden="false" customHeight="true" outlineLevel="0" collapsed="false">
      <c r="B568" s="41"/>
      <c r="C568" s="41"/>
      <c r="D568" s="41"/>
      <c r="E568" s="41"/>
      <c r="F568" s="41"/>
      <c r="K568" s="3"/>
    </row>
    <row r="569" customFormat="false" ht="12.75" hidden="false" customHeight="true" outlineLevel="0" collapsed="false">
      <c r="B569" s="41"/>
      <c r="C569" s="41"/>
      <c r="D569" s="41"/>
      <c r="E569" s="41"/>
      <c r="F569" s="41"/>
      <c r="K569" s="3"/>
    </row>
    <row r="570" customFormat="false" ht="12.75" hidden="false" customHeight="true" outlineLevel="0" collapsed="false">
      <c r="B570" s="41"/>
      <c r="C570" s="41"/>
      <c r="D570" s="41"/>
      <c r="E570" s="41"/>
      <c r="F570" s="41"/>
      <c r="K570" s="3"/>
    </row>
    <row r="571" customFormat="false" ht="12.75" hidden="false" customHeight="true" outlineLevel="0" collapsed="false">
      <c r="B571" s="41"/>
      <c r="C571" s="41"/>
      <c r="D571" s="41"/>
      <c r="E571" s="41"/>
      <c r="F571" s="41"/>
      <c r="K571" s="3"/>
    </row>
    <row r="572" customFormat="false" ht="12.75" hidden="false" customHeight="true" outlineLevel="0" collapsed="false">
      <c r="B572" s="41"/>
      <c r="C572" s="41"/>
      <c r="D572" s="41"/>
      <c r="E572" s="41"/>
      <c r="F572" s="41"/>
      <c r="K572" s="3"/>
    </row>
    <row r="573" customFormat="false" ht="12.75" hidden="false" customHeight="true" outlineLevel="0" collapsed="false">
      <c r="B573" s="41"/>
      <c r="C573" s="41"/>
      <c r="D573" s="41"/>
      <c r="E573" s="41"/>
      <c r="F573" s="41"/>
      <c r="K573" s="3"/>
    </row>
    <row r="574" customFormat="false" ht="12.75" hidden="false" customHeight="true" outlineLevel="0" collapsed="false">
      <c r="B574" s="41"/>
      <c r="C574" s="41"/>
      <c r="D574" s="41"/>
      <c r="E574" s="41"/>
      <c r="F574" s="41"/>
      <c r="K574" s="3"/>
    </row>
    <row r="575" customFormat="false" ht="12.75" hidden="false" customHeight="true" outlineLevel="0" collapsed="false">
      <c r="B575" s="41"/>
      <c r="C575" s="41"/>
      <c r="D575" s="41"/>
      <c r="E575" s="41"/>
      <c r="F575" s="41"/>
      <c r="K575" s="3"/>
    </row>
    <row r="576" customFormat="false" ht="12.75" hidden="false" customHeight="true" outlineLevel="0" collapsed="false">
      <c r="B576" s="41"/>
      <c r="C576" s="41"/>
      <c r="D576" s="41"/>
      <c r="E576" s="41"/>
      <c r="F576" s="41"/>
      <c r="K576" s="3"/>
    </row>
    <row r="577" customFormat="false" ht="12.75" hidden="false" customHeight="true" outlineLevel="0" collapsed="false">
      <c r="B577" s="41"/>
      <c r="C577" s="41"/>
      <c r="D577" s="41"/>
      <c r="E577" s="41"/>
      <c r="F577" s="41"/>
      <c r="K577" s="3"/>
    </row>
    <row r="578" customFormat="false" ht="12.75" hidden="false" customHeight="true" outlineLevel="0" collapsed="false">
      <c r="B578" s="41"/>
      <c r="C578" s="41"/>
      <c r="D578" s="41"/>
      <c r="E578" s="41"/>
      <c r="F578" s="41"/>
      <c r="K578" s="3"/>
    </row>
    <row r="579" customFormat="false" ht="12.75" hidden="false" customHeight="true" outlineLevel="0" collapsed="false">
      <c r="B579" s="41"/>
      <c r="C579" s="41"/>
      <c r="D579" s="41"/>
      <c r="E579" s="41"/>
      <c r="F579" s="41"/>
      <c r="K579" s="3"/>
    </row>
    <row r="580" customFormat="false" ht="12.75" hidden="false" customHeight="true" outlineLevel="0" collapsed="false">
      <c r="B580" s="41"/>
      <c r="C580" s="41"/>
      <c r="D580" s="41"/>
      <c r="E580" s="41"/>
      <c r="F580" s="41"/>
      <c r="K580" s="3"/>
    </row>
    <row r="581" customFormat="false" ht="12.75" hidden="false" customHeight="true" outlineLevel="0" collapsed="false">
      <c r="B581" s="41"/>
      <c r="C581" s="41"/>
      <c r="D581" s="41"/>
      <c r="E581" s="41"/>
      <c r="F581" s="41"/>
      <c r="K581" s="3"/>
    </row>
    <row r="582" customFormat="false" ht="12.75" hidden="false" customHeight="true" outlineLevel="0" collapsed="false">
      <c r="B582" s="41"/>
      <c r="C582" s="41"/>
      <c r="D582" s="41"/>
      <c r="E582" s="41"/>
      <c r="F582" s="41"/>
      <c r="K582" s="3"/>
    </row>
    <row r="583" customFormat="false" ht="12.75" hidden="false" customHeight="true" outlineLevel="0" collapsed="false">
      <c r="B583" s="41"/>
      <c r="C583" s="41"/>
      <c r="D583" s="41"/>
      <c r="E583" s="41"/>
      <c r="F583" s="41"/>
      <c r="K583" s="3"/>
    </row>
    <row r="584" customFormat="false" ht="12.75" hidden="false" customHeight="true" outlineLevel="0" collapsed="false">
      <c r="B584" s="41"/>
      <c r="C584" s="41"/>
      <c r="D584" s="41"/>
      <c r="E584" s="41"/>
      <c r="F584" s="41"/>
      <c r="K584" s="3"/>
    </row>
    <row r="585" customFormat="false" ht="12.75" hidden="false" customHeight="true" outlineLevel="0" collapsed="false">
      <c r="B585" s="41"/>
      <c r="C585" s="41"/>
      <c r="D585" s="41"/>
      <c r="E585" s="41"/>
      <c r="F585" s="41"/>
      <c r="K585" s="3"/>
    </row>
    <row r="586" customFormat="false" ht="12.75" hidden="false" customHeight="true" outlineLevel="0" collapsed="false">
      <c r="B586" s="41"/>
      <c r="C586" s="41"/>
      <c r="D586" s="41"/>
      <c r="E586" s="41"/>
      <c r="F586" s="41"/>
      <c r="K586" s="3"/>
    </row>
    <row r="587" customFormat="false" ht="12.75" hidden="false" customHeight="true" outlineLevel="0" collapsed="false">
      <c r="B587" s="41"/>
      <c r="C587" s="41"/>
      <c r="D587" s="41"/>
      <c r="E587" s="41"/>
      <c r="F587" s="41"/>
      <c r="K587" s="3"/>
    </row>
    <row r="588" customFormat="false" ht="12.75" hidden="false" customHeight="true" outlineLevel="0" collapsed="false">
      <c r="B588" s="41"/>
      <c r="C588" s="41"/>
      <c r="D588" s="41"/>
      <c r="E588" s="41"/>
      <c r="F588" s="41"/>
      <c r="K588" s="3"/>
    </row>
    <row r="589" customFormat="false" ht="12.75" hidden="false" customHeight="true" outlineLevel="0" collapsed="false">
      <c r="B589" s="41"/>
      <c r="C589" s="41"/>
      <c r="D589" s="41"/>
      <c r="E589" s="41"/>
      <c r="F589" s="41"/>
      <c r="K589" s="3"/>
    </row>
    <row r="590" customFormat="false" ht="12.75" hidden="false" customHeight="true" outlineLevel="0" collapsed="false">
      <c r="B590" s="41"/>
      <c r="C590" s="41"/>
      <c r="D590" s="41"/>
      <c r="E590" s="41"/>
      <c r="F590" s="41"/>
      <c r="K590" s="3"/>
    </row>
    <row r="591" customFormat="false" ht="12.75" hidden="false" customHeight="true" outlineLevel="0" collapsed="false">
      <c r="B591" s="41"/>
      <c r="C591" s="41"/>
      <c r="D591" s="41"/>
      <c r="E591" s="41"/>
      <c r="F591" s="41"/>
      <c r="K591" s="3"/>
    </row>
    <row r="592" customFormat="false" ht="12.75" hidden="false" customHeight="true" outlineLevel="0" collapsed="false">
      <c r="B592" s="41"/>
      <c r="C592" s="41"/>
      <c r="D592" s="41"/>
      <c r="E592" s="41"/>
      <c r="F592" s="41"/>
      <c r="K592" s="3"/>
    </row>
    <row r="593" customFormat="false" ht="12.75" hidden="false" customHeight="true" outlineLevel="0" collapsed="false">
      <c r="B593" s="41"/>
      <c r="C593" s="41"/>
      <c r="D593" s="41"/>
      <c r="E593" s="41"/>
      <c r="F593" s="41"/>
      <c r="K593" s="3"/>
    </row>
    <row r="594" customFormat="false" ht="12.75" hidden="false" customHeight="true" outlineLevel="0" collapsed="false">
      <c r="B594" s="41"/>
      <c r="C594" s="41"/>
      <c r="D594" s="41"/>
      <c r="E594" s="41"/>
      <c r="F594" s="41"/>
      <c r="K594" s="3"/>
    </row>
    <row r="595" customFormat="false" ht="12.75" hidden="false" customHeight="true" outlineLevel="0" collapsed="false">
      <c r="B595" s="41"/>
      <c r="C595" s="41"/>
      <c r="D595" s="41"/>
      <c r="E595" s="41"/>
      <c r="F595" s="41"/>
      <c r="K595" s="3"/>
    </row>
    <row r="596" customFormat="false" ht="12.75" hidden="false" customHeight="true" outlineLevel="0" collapsed="false">
      <c r="B596" s="41"/>
      <c r="C596" s="41"/>
      <c r="D596" s="41"/>
      <c r="E596" s="41"/>
      <c r="F596" s="41"/>
      <c r="K596" s="3"/>
    </row>
    <row r="597" customFormat="false" ht="12.75" hidden="false" customHeight="true" outlineLevel="0" collapsed="false">
      <c r="B597" s="41"/>
      <c r="C597" s="41"/>
      <c r="D597" s="41"/>
      <c r="E597" s="41"/>
      <c r="F597" s="41"/>
      <c r="K597" s="3"/>
    </row>
    <row r="598" customFormat="false" ht="12.75" hidden="false" customHeight="true" outlineLevel="0" collapsed="false">
      <c r="B598" s="41"/>
      <c r="C598" s="41"/>
      <c r="D598" s="41"/>
      <c r="E598" s="41"/>
      <c r="F598" s="41"/>
      <c r="K598" s="3"/>
    </row>
    <row r="599" customFormat="false" ht="12.75" hidden="false" customHeight="true" outlineLevel="0" collapsed="false">
      <c r="B599" s="41"/>
      <c r="C599" s="41"/>
      <c r="D599" s="41"/>
      <c r="E599" s="41"/>
      <c r="F599" s="41"/>
      <c r="K599" s="3"/>
    </row>
    <row r="600" customFormat="false" ht="12.75" hidden="false" customHeight="true" outlineLevel="0" collapsed="false">
      <c r="B600" s="41"/>
      <c r="C600" s="41"/>
      <c r="D600" s="41"/>
      <c r="E600" s="41"/>
      <c r="F600" s="41"/>
      <c r="K600" s="3"/>
    </row>
    <row r="601" customFormat="false" ht="12.75" hidden="false" customHeight="true" outlineLevel="0" collapsed="false">
      <c r="B601" s="41"/>
      <c r="C601" s="41"/>
      <c r="D601" s="41"/>
      <c r="E601" s="41"/>
      <c r="F601" s="41"/>
      <c r="K601" s="3"/>
    </row>
    <row r="602" customFormat="false" ht="12.75" hidden="false" customHeight="true" outlineLevel="0" collapsed="false">
      <c r="B602" s="41"/>
      <c r="C602" s="41"/>
      <c r="D602" s="41"/>
      <c r="E602" s="41"/>
      <c r="F602" s="41"/>
      <c r="K602" s="3"/>
    </row>
    <row r="603" customFormat="false" ht="12.75" hidden="false" customHeight="true" outlineLevel="0" collapsed="false">
      <c r="B603" s="41"/>
      <c r="C603" s="41"/>
      <c r="D603" s="41"/>
      <c r="E603" s="41"/>
      <c r="F603" s="41"/>
      <c r="K603" s="3"/>
    </row>
    <row r="604" customFormat="false" ht="12.75" hidden="false" customHeight="true" outlineLevel="0" collapsed="false">
      <c r="B604" s="41"/>
      <c r="C604" s="41"/>
      <c r="D604" s="41"/>
      <c r="E604" s="41"/>
      <c r="F604" s="41"/>
      <c r="K604" s="3"/>
    </row>
    <row r="605" customFormat="false" ht="12.75" hidden="false" customHeight="true" outlineLevel="0" collapsed="false">
      <c r="B605" s="41"/>
      <c r="C605" s="41"/>
      <c r="D605" s="41"/>
      <c r="E605" s="41"/>
      <c r="F605" s="41"/>
      <c r="K605" s="3"/>
    </row>
    <row r="606" customFormat="false" ht="12.75" hidden="false" customHeight="true" outlineLevel="0" collapsed="false">
      <c r="B606" s="41"/>
      <c r="C606" s="41"/>
      <c r="D606" s="41"/>
      <c r="E606" s="41"/>
      <c r="F606" s="41"/>
      <c r="K606" s="3"/>
    </row>
    <row r="607" customFormat="false" ht="12.75" hidden="false" customHeight="true" outlineLevel="0" collapsed="false">
      <c r="B607" s="41"/>
      <c r="C607" s="41"/>
      <c r="D607" s="41"/>
      <c r="E607" s="41"/>
      <c r="F607" s="41"/>
      <c r="K607" s="3"/>
    </row>
    <row r="608" customFormat="false" ht="12.75" hidden="false" customHeight="true" outlineLevel="0" collapsed="false">
      <c r="B608" s="41"/>
      <c r="C608" s="41"/>
      <c r="D608" s="41"/>
      <c r="E608" s="41"/>
      <c r="F608" s="41"/>
      <c r="K608" s="3"/>
    </row>
    <row r="609" customFormat="false" ht="12.75" hidden="false" customHeight="true" outlineLevel="0" collapsed="false">
      <c r="B609" s="41"/>
      <c r="C609" s="41"/>
      <c r="D609" s="41"/>
      <c r="E609" s="41"/>
      <c r="F609" s="41"/>
      <c r="K609" s="3"/>
    </row>
    <row r="610" customFormat="false" ht="12.75" hidden="false" customHeight="true" outlineLevel="0" collapsed="false">
      <c r="B610" s="41"/>
      <c r="C610" s="41"/>
      <c r="D610" s="41"/>
      <c r="E610" s="41"/>
      <c r="F610" s="41"/>
      <c r="K610" s="3"/>
    </row>
    <row r="611" customFormat="false" ht="12.75" hidden="false" customHeight="true" outlineLevel="0" collapsed="false">
      <c r="B611" s="41"/>
      <c r="C611" s="41"/>
      <c r="D611" s="41"/>
      <c r="E611" s="41"/>
      <c r="F611" s="41"/>
      <c r="K611" s="3"/>
    </row>
    <row r="612" customFormat="false" ht="12.75" hidden="false" customHeight="true" outlineLevel="0" collapsed="false">
      <c r="B612" s="41"/>
      <c r="C612" s="41"/>
      <c r="D612" s="41"/>
      <c r="E612" s="41"/>
      <c r="F612" s="41"/>
      <c r="K612" s="3"/>
    </row>
    <row r="613" customFormat="false" ht="12.75" hidden="false" customHeight="true" outlineLevel="0" collapsed="false">
      <c r="B613" s="41"/>
      <c r="C613" s="41"/>
      <c r="D613" s="41"/>
      <c r="E613" s="41"/>
      <c r="F613" s="41"/>
      <c r="K613" s="3"/>
    </row>
    <row r="614" customFormat="false" ht="12.75" hidden="false" customHeight="true" outlineLevel="0" collapsed="false">
      <c r="B614" s="41"/>
      <c r="C614" s="41"/>
      <c r="D614" s="41"/>
      <c r="E614" s="41"/>
      <c r="F614" s="41"/>
      <c r="K614" s="3"/>
    </row>
    <row r="615" customFormat="false" ht="12.75" hidden="false" customHeight="true" outlineLevel="0" collapsed="false">
      <c r="B615" s="41"/>
      <c r="C615" s="41"/>
      <c r="D615" s="41"/>
      <c r="E615" s="41"/>
      <c r="F615" s="41"/>
      <c r="K615" s="3"/>
    </row>
    <row r="616" customFormat="false" ht="12.75" hidden="false" customHeight="true" outlineLevel="0" collapsed="false">
      <c r="B616" s="41"/>
      <c r="C616" s="41"/>
      <c r="D616" s="41"/>
      <c r="E616" s="41"/>
      <c r="F616" s="41"/>
      <c r="K616" s="3"/>
    </row>
    <row r="617" customFormat="false" ht="12.75" hidden="false" customHeight="true" outlineLevel="0" collapsed="false">
      <c r="B617" s="41"/>
      <c r="C617" s="41"/>
      <c r="D617" s="41"/>
      <c r="E617" s="41"/>
      <c r="F617" s="41"/>
      <c r="K617" s="3"/>
    </row>
    <row r="618" customFormat="false" ht="12.75" hidden="false" customHeight="true" outlineLevel="0" collapsed="false">
      <c r="B618" s="41"/>
      <c r="C618" s="41"/>
      <c r="D618" s="41"/>
      <c r="E618" s="41"/>
      <c r="F618" s="41"/>
      <c r="K618" s="3"/>
    </row>
    <row r="619" customFormat="false" ht="12.75" hidden="false" customHeight="true" outlineLevel="0" collapsed="false">
      <c r="B619" s="41"/>
      <c r="C619" s="41"/>
      <c r="D619" s="41"/>
      <c r="E619" s="41"/>
      <c r="F619" s="41"/>
      <c r="K619" s="3"/>
    </row>
    <row r="620" customFormat="false" ht="12.75" hidden="false" customHeight="true" outlineLevel="0" collapsed="false">
      <c r="B620" s="41"/>
      <c r="C620" s="41"/>
      <c r="D620" s="41"/>
      <c r="E620" s="41"/>
      <c r="F620" s="41"/>
      <c r="K620" s="3"/>
    </row>
    <row r="621" customFormat="false" ht="12.75" hidden="false" customHeight="true" outlineLevel="0" collapsed="false">
      <c r="B621" s="41"/>
      <c r="C621" s="41"/>
      <c r="D621" s="41"/>
      <c r="E621" s="41"/>
      <c r="F621" s="41"/>
      <c r="K621" s="3"/>
    </row>
    <row r="622" customFormat="false" ht="12.75" hidden="false" customHeight="true" outlineLevel="0" collapsed="false">
      <c r="B622" s="41"/>
      <c r="C622" s="41"/>
      <c r="D622" s="41"/>
      <c r="E622" s="41"/>
      <c r="F622" s="41"/>
      <c r="K622" s="3"/>
    </row>
    <row r="623" customFormat="false" ht="12.75" hidden="false" customHeight="true" outlineLevel="0" collapsed="false">
      <c r="B623" s="41"/>
      <c r="C623" s="41"/>
      <c r="D623" s="41"/>
      <c r="E623" s="41"/>
      <c r="F623" s="41"/>
      <c r="K623" s="3"/>
    </row>
    <row r="624" customFormat="false" ht="12.75" hidden="false" customHeight="true" outlineLevel="0" collapsed="false">
      <c r="B624" s="41"/>
      <c r="C624" s="41"/>
      <c r="D624" s="41"/>
      <c r="E624" s="41"/>
      <c r="F624" s="41"/>
      <c r="K624" s="3"/>
    </row>
    <row r="625" customFormat="false" ht="12.75" hidden="false" customHeight="true" outlineLevel="0" collapsed="false">
      <c r="B625" s="41"/>
      <c r="C625" s="41"/>
      <c r="D625" s="41"/>
      <c r="E625" s="41"/>
      <c r="F625" s="41"/>
      <c r="K625" s="3"/>
    </row>
    <row r="626" customFormat="false" ht="12.75" hidden="false" customHeight="true" outlineLevel="0" collapsed="false">
      <c r="B626" s="41"/>
      <c r="C626" s="41"/>
      <c r="D626" s="41"/>
      <c r="E626" s="41"/>
      <c r="F626" s="41"/>
      <c r="K626" s="3"/>
    </row>
    <row r="627" customFormat="false" ht="12.75" hidden="false" customHeight="true" outlineLevel="0" collapsed="false">
      <c r="B627" s="41"/>
      <c r="C627" s="41"/>
      <c r="D627" s="41"/>
      <c r="E627" s="41"/>
      <c r="F627" s="41"/>
      <c r="K627" s="3"/>
    </row>
    <row r="628" customFormat="false" ht="12.75" hidden="false" customHeight="true" outlineLevel="0" collapsed="false">
      <c r="B628" s="41"/>
      <c r="C628" s="41"/>
      <c r="D628" s="41"/>
      <c r="E628" s="41"/>
      <c r="F628" s="41"/>
      <c r="K628" s="3"/>
    </row>
    <row r="629" customFormat="false" ht="12.75" hidden="false" customHeight="true" outlineLevel="0" collapsed="false">
      <c r="B629" s="41"/>
      <c r="C629" s="41"/>
      <c r="D629" s="41"/>
      <c r="E629" s="41"/>
      <c r="F629" s="41"/>
      <c r="K629" s="3"/>
    </row>
    <row r="630" customFormat="false" ht="12.75" hidden="false" customHeight="true" outlineLevel="0" collapsed="false">
      <c r="B630" s="41"/>
      <c r="C630" s="41"/>
      <c r="D630" s="41"/>
      <c r="E630" s="41"/>
      <c r="F630" s="41"/>
      <c r="K630" s="3"/>
    </row>
    <row r="631" customFormat="false" ht="12.75" hidden="false" customHeight="true" outlineLevel="0" collapsed="false">
      <c r="B631" s="41"/>
      <c r="C631" s="41"/>
      <c r="D631" s="41"/>
      <c r="E631" s="41"/>
      <c r="F631" s="41"/>
      <c r="K631" s="3"/>
    </row>
    <row r="632" customFormat="false" ht="12.75" hidden="false" customHeight="true" outlineLevel="0" collapsed="false">
      <c r="B632" s="41"/>
      <c r="C632" s="41"/>
      <c r="D632" s="41"/>
      <c r="E632" s="41"/>
      <c r="F632" s="41"/>
      <c r="K632" s="3"/>
    </row>
    <row r="633" customFormat="false" ht="12.75" hidden="false" customHeight="true" outlineLevel="0" collapsed="false">
      <c r="B633" s="41"/>
      <c r="C633" s="41"/>
      <c r="D633" s="41"/>
      <c r="E633" s="41"/>
      <c r="F633" s="41"/>
      <c r="K633" s="3"/>
    </row>
    <row r="634" customFormat="false" ht="12.75" hidden="false" customHeight="true" outlineLevel="0" collapsed="false">
      <c r="B634" s="41"/>
      <c r="C634" s="41"/>
      <c r="D634" s="41"/>
      <c r="E634" s="41"/>
      <c r="F634" s="41"/>
      <c r="K634" s="3"/>
    </row>
    <row r="635" customFormat="false" ht="12.75" hidden="false" customHeight="true" outlineLevel="0" collapsed="false">
      <c r="B635" s="41"/>
      <c r="C635" s="41"/>
      <c r="D635" s="41"/>
      <c r="E635" s="41"/>
      <c r="F635" s="41"/>
      <c r="K635" s="3"/>
    </row>
    <row r="636" customFormat="false" ht="12.75" hidden="false" customHeight="true" outlineLevel="0" collapsed="false">
      <c r="B636" s="41"/>
      <c r="C636" s="41"/>
      <c r="D636" s="41"/>
      <c r="E636" s="41"/>
      <c r="F636" s="41"/>
      <c r="K636" s="3"/>
    </row>
    <row r="637" customFormat="false" ht="12.75" hidden="false" customHeight="true" outlineLevel="0" collapsed="false">
      <c r="B637" s="41"/>
      <c r="C637" s="41"/>
      <c r="D637" s="41"/>
      <c r="E637" s="41"/>
      <c r="F637" s="41"/>
      <c r="K637" s="3"/>
    </row>
    <row r="638" customFormat="false" ht="12.75" hidden="false" customHeight="true" outlineLevel="0" collapsed="false">
      <c r="B638" s="41"/>
      <c r="C638" s="41"/>
      <c r="D638" s="41"/>
      <c r="E638" s="41"/>
      <c r="F638" s="41"/>
      <c r="K638" s="3"/>
    </row>
    <row r="639" customFormat="false" ht="12.75" hidden="false" customHeight="true" outlineLevel="0" collapsed="false">
      <c r="B639" s="41"/>
      <c r="C639" s="41"/>
      <c r="D639" s="41"/>
      <c r="E639" s="41"/>
      <c r="F639" s="41"/>
      <c r="K639" s="3"/>
    </row>
    <row r="640" customFormat="false" ht="12.75" hidden="false" customHeight="true" outlineLevel="0" collapsed="false">
      <c r="B640" s="41"/>
      <c r="C640" s="41"/>
      <c r="D640" s="41"/>
      <c r="E640" s="41"/>
      <c r="F640" s="41"/>
      <c r="K640" s="3"/>
    </row>
    <row r="641" customFormat="false" ht="12.75" hidden="false" customHeight="true" outlineLevel="0" collapsed="false">
      <c r="B641" s="41"/>
      <c r="C641" s="41"/>
      <c r="D641" s="41"/>
      <c r="E641" s="41"/>
      <c r="F641" s="41"/>
      <c r="K641" s="3"/>
    </row>
    <row r="642" customFormat="false" ht="12.75" hidden="false" customHeight="true" outlineLevel="0" collapsed="false">
      <c r="B642" s="41"/>
      <c r="C642" s="41"/>
      <c r="D642" s="41"/>
      <c r="E642" s="41"/>
      <c r="F642" s="41"/>
      <c r="K642" s="3"/>
    </row>
    <row r="643" customFormat="false" ht="12.75" hidden="false" customHeight="true" outlineLevel="0" collapsed="false">
      <c r="B643" s="41"/>
      <c r="C643" s="41"/>
      <c r="D643" s="41"/>
      <c r="E643" s="41"/>
      <c r="F643" s="41"/>
      <c r="K643" s="3"/>
    </row>
    <row r="644" customFormat="false" ht="12.75" hidden="false" customHeight="true" outlineLevel="0" collapsed="false">
      <c r="B644" s="41"/>
      <c r="C644" s="41"/>
      <c r="D644" s="41"/>
      <c r="E644" s="41"/>
      <c r="F644" s="41"/>
      <c r="K644" s="3"/>
    </row>
    <row r="645" customFormat="false" ht="12.75" hidden="false" customHeight="true" outlineLevel="0" collapsed="false">
      <c r="B645" s="41"/>
      <c r="C645" s="41"/>
      <c r="D645" s="41"/>
      <c r="E645" s="41"/>
      <c r="F645" s="41"/>
      <c r="K645" s="3"/>
    </row>
    <row r="646" customFormat="false" ht="12.75" hidden="false" customHeight="true" outlineLevel="0" collapsed="false">
      <c r="B646" s="41"/>
      <c r="C646" s="41"/>
      <c r="D646" s="41"/>
      <c r="E646" s="41"/>
      <c r="F646" s="41"/>
      <c r="K646" s="3"/>
    </row>
    <row r="647" customFormat="false" ht="12.75" hidden="false" customHeight="true" outlineLevel="0" collapsed="false">
      <c r="B647" s="41"/>
      <c r="C647" s="41"/>
      <c r="D647" s="41"/>
      <c r="E647" s="41"/>
      <c r="F647" s="41"/>
      <c r="K647" s="3"/>
    </row>
    <row r="648" customFormat="false" ht="12.75" hidden="false" customHeight="true" outlineLevel="0" collapsed="false">
      <c r="B648" s="41"/>
      <c r="C648" s="41"/>
      <c r="D648" s="41"/>
      <c r="E648" s="41"/>
      <c r="F648" s="41"/>
      <c r="K648" s="3"/>
    </row>
    <row r="649" customFormat="false" ht="12.75" hidden="false" customHeight="true" outlineLevel="0" collapsed="false">
      <c r="B649" s="41"/>
      <c r="C649" s="41"/>
      <c r="D649" s="41"/>
      <c r="E649" s="41"/>
      <c r="F649" s="41"/>
      <c r="K649" s="3"/>
    </row>
    <row r="650" customFormat="false" ht="12.75" hidden="false" customHeight="true" outlineLevel="0" collapsed="false">
      <c r="B650" s="41"/>
      <c r="C650" s="41"/>
      <c r="D650" s="41"/>
      <c r="E650" s="41"/>
      <c r="F650" s="41"/>
      <c r="K650" s="3"/>
    </row>
    <row r="651" customFormat="false" ht="12.75" hidden="false" customHeight="true" outlineLevel="0" collapsed="false">
      <c r="B651" s="41"/>
      <c r="C651" s="41"/>
      <c r="D651" s="41"/>
      <c r="E651" s="41"/>
      <c r="F651" s="41"/>
      <c r="K651" s="3"/>
    </row>
    <row r="652" customFormat="false" ht="12.75" hidden="false" customHeight="true" outlineLevel="0" collapsed="false">
      <c r="B652" s="41"/>
      <c r="C652" s="41"/>
      <c r="D652" s="41"/>
      <c r="E652" s="41"/>
      <c r="F652" s="41"/>
      <c r="K652" s="3"/>
    </row>
    <row r="653" customFormat="false" ht="12.75" hidden="false" customHeight="true" outlineLevel="0" collapsed="false">
      <c r="B653" s="41"/>
      <c r="C653" s="41"/>
      <c r="D653" s="41"/>
      <c r="E653" s="41"/>
      <c r="F653" s="41"/>
      <c r="K653" s="3"/>
    </row>
    <row r="654" customFormat="false" ht="12.75" hidden="false" customHeight="true" outlineLevel="0" collapsed="false">
      <c r="B654" s="41"/>
      <c r="C654" s="41"/>
      <c r="D654" s="41"/>
      <c r="E654" s="41"/>
      <c r="F654" s="41"/>
      <c r="K654" s="3"/>
    </row>
    <row r="655" customFormat="false" ht="12.75" hidden="false" customHeight="true" outlineLevel="0" collapsed="false">
      <c r="B655" s="41"/>
      <c r="C655" s="41"/>
      <c r="D655" s="41"/>
      <c r="E655" s="41"/>
      <c r="F655" s="41"/>
      <c r="K655" s="3"/>
    </row>
    <row r="656" customFormat="false" ht="12.75" hidden="false" customHeight="true" outlineLevel="0" collapsed="false">
      <c r="B656" s="41"/>
      <c r="C656" s="41"/>
      <c r="D656" s="41"/>
      <c r="E656" s="41"/>
      <c r="F656" s="41"/>
      <c r="K656" s="3"/>
    </row>
    <row r="657" customFormat="false" ht="12.75" hidden="false" customHeight="true" outlineLevel="0" collapsed="false">
      <c r="B657" s="41"/>
      <c r="C657" s="41"/>
      <c r="D657" s="41"/>
      <c r="E657" s="41"/>
      <c r="F657" s="41"/>
      <c r="K657" s="3"/>
    </row>
    <row r="658" customFormat="false" ht="12.75" hidden="false" customHeight="true" outlineLevel="0" collapsed="false">
      <c r="B658" s="41"/>
      <c r="C658" s="41"/>
      <c r="D658" s="41"/>
      <c r="E658" s="41"/>
      <c r="F658" s="41"/>
      <c r="K658" s="3"/>
    </row>
    <row r="659" customFormat="false" ht="12.75" hidden="false" customHeight="true" outlineLevel="0" collapsed="false">
      <c r="B659" s="41"/>
      <c r="C659" s="41"/>
      <c r="D659" s="41"/>
      <c r="E659" s="41"/>
      <c r="F659" s="41"/>
      <c r="K659" s="3"/>
    </row>
    <row r="660" customFormat="false" ht="12.75" hidden="false" customHeight="true" outlineLevel="0" collapsed="false">
      <c r="B660" s="41"/>
      <c r="C660" s="41"/>
      <c r="D660" s="41"/>
      <c r="E660" s="41"/>
      <c r="F660" s="41"/>
      <c r="K660" s="3"/>
    </row>
    <row r="661" customFormat="false" ht="12.75" hidden="false" customHeight="true" outlineLevel="0" collapsed="false">
      <c r="B661" s="41"/>
      <c r="C661" s="41"/>
      <c r="D661" s="41"/>
      <c r="E661" s="41"/>
      <c r="F661" s="41"/>
      <c r="K661" s="3"/>
    </row>
    <row r="662" customFormat="false" ht="12.75" hidden="false" customHeight="true" outlineLevel="0" collapsed="false">
      <c r="B662" s="41"/>
      <c r="C662" s="41"/>
      <c r="D662" s="41"/>
      <c r="E662" s="41"/>
      <c r="F662" s="41"/>
      <c r="K662" s="3"/>
    </row>
    <row r="663" customFormat="false" ht="12.75" hidden="false" customHeight="true" outlineLevel="0" collapsed="false">
      <c r="B663" s="41"/>
      <c r="C663" s="41"/>
      <c r="D663" s="41"/>
      <c r="E663" s="41"/>
      <c r="F663" s="41"/>
      <c r="K663" s="3"/>
    </row>
    <row r="664" customFormat="false" ht="12.75" hidden="false" customHeight="true" outlineLevel="0" collapsed="false">
      <c r="B664" s="41"/>
      <c r="C664" s="41"/>
      <c r="D664" s="41"/>
      <c r="E664" s="41"/>
      <c r="F664" s="41"/>
      <c r="K664" s="3"/>
    </row>
    <row r="665" customFormat="false" ht="12.75" hidden="false" customHeight="true" outlineLevel="0" collapsed="false">
      <c r="B665" s="41"/>
      <c r="C665" s="41"/>
      <c r="D665" s="41"/>
      <c r="E665" s="41"/>
      <c r="F665" s="41"/>
      <c r="K665" s="3"/>
    </row>
    <row r="666" customFormat="false" ht="12.75" hidden="false" customHeight="true" outlineLevel="0" collapsed="false">
      <c r="B666" s="41"/>
      <c r="C666" s="41"/>
      <c r="D666" s="41"/>
      <c r="E666" s="41"/>
      <c r="F666" s="41"/>
      <c r="K666" s="3"/>
    </row>
    <row r="667" customFormat="false" ht="12.75" hidden="false" customHeight="true" outlineLevel="0" collapsed="false">
      <c r="B667" s="41"/>
      <c r="C667" s="41"/>
      <c r="D667" s="41"/>
      <c r="E667" s="41"/>
      <c r="F667" s="41"/>
      <c r="K667" s="3"/>
    </row>
    <row r="668" customFormat="false" ht="12.75" hidden="false" customHeight="true" outlineLevel="0" collapsed="false">
      <c r="B668" s="41"/>
      <c r="C668" s="41"/>
      <c r="D668" s="41"/>
      <c r="E668" s="41"/>
      <c r="F668" s="41"/>
      <c r="K668" s="3"/>
    </row>
    <row r="669" customFormat="false" ht="12.75" hidden="false" customHeight="true" outlineLevel="0" collapsed="false">
      <c r="B669" s="41"/>
      <c r="C669" s="41"/>
      <c r="D669" s="41"/>
      <c r="E669" s="41"/>
      <c r="F669" s="41"/>
      <c r="K669" s="3"/>
    </row>
    <row r="670" customFormat="false" ht="12.75" hidden="false" customHeight="true" outlineLevel="0" collapsed="false">
      <c r="B670" s="41"/>
      <c r="C670" s="41"/>
      <c r="D670" s="41"/>
      <c r="E670" s="41"/>
      <c r="F670" s="41"/>
      <c r="K670" s="3"/>
    </row>
    <row r="671" customFormat="false" ht="12.75" hidden="false" customHeight="true" outlineLevel="0" collapsed="false">
      <c r="B671" s="41"/>
      <c r="C671" s="41"/>
      <c r="D671" s="41"/>
      <c r="E671" s="41"/>
      <c r="F671" s="41"/>
      <c r="K671" s="3"/>
    </row>
    <row r="672" customFormat="false" ht="12.75" hidden="false" customHeight="true" outlineLevel="0" collapsed="false">
      <c r="B672" s="41"/>
      <c r="C672" s="41"/>
      <c r="D672" s="41"/>
      <c r="E672" s="41"/>
      <c r="F672" s="41"/>
      <c r="K672" s="3"/>
    </row>
    <row r="673" customFormat="false" ht="12.75" hidden="false" customHeight="true" outlineLevel="0" collapsed="false">
      <c r="B673" s="41"/>
      <c r="C673" s="41"/>
      <c r="D673" s="41"/>
      <c r="E673" s="41"/>
      <c r="F673" s="41"/>
      <c r="K673" s="3"/>
    </row>
    <row r="674" customFormat="false" ht="12.75" hidden="false" customHeight="true" outlineLevel="0" collapsed="false">
      <c r="B674" s="41"/>
      <c r="C674" s="41"/>
      <c r="D674" s="41"/>
      <c r="E674" s="41"/>
      <c r="F674" s="41"/>
      <c r="K674" s="3"/>
    </row>
    <row r="675" customFormat="false" ht="12.75" hidden="false" customHeight="true" outlineLevel="0" collapsed="false">
      <c r="B675" s="41"/>
      <c r="C675" s="41"/>
      <c r="D675" s="41"/>
      <c r="E675" s="41"/>
      <c r="F675" s="41"/>
      <c r="K675" s="3"/>
    </row>
    <row r="676" customFormat="false" ht="12.75" hidden="false" customHeight="true" outlineLevel="0" collapsed="false">
      <c r="B676" s="41"/>
      <c r="C676" s="41"/>
      <c r="D676" s="41"/>
      <c r="E676" s="41"/>
      <c r="F676" s="41"/>
      <c r="K676" s="3"/>
    </row>
    <row r="677" customFormat="false" ht="12.75" hidden="false" customHeight="true" outlineLevel="0" collapsed="false">
      <c r="B677" s="41"/>
      <c r="C677" s="41"/>
      <c r="D677" s="41"/>
      <c r="E677" s="41"/>
      <c r="F677" s="41"/>
      <c r="K677" s="3"/>
    </row>
    <row r="678" customFormat="false" ht="12.75" hidden="false" customHeight="true" outlineLevel="0" collapsed="false">
      <c r="B678" s="41"/>
      <c r="C678" s="41"/>
      <c r="D678" s="41"/>
      <c r="E678" s="41"/>
      <c r="F678" s="41"/>
      <c r="K678" s="3"/>
    </row>
    <row r="679" customFormat="false" ht="12.75" hidden="false" customHeight="true" outlineLevel="0" collapsed="false">
      <c r="B679" s="41"/>
      <c r="C679" s="41"/>
      <c r="D679" s="41"/>
      <c r="E679" s="41"/>
      <c r="F679" s="41"/>
      <c r="K679" s="3"/>
    </row>
    <row r="680" customFormat="false" ht="12.75" hidden="false" customHeight="true" outlineLevel="0" collapsed="false">
      <c r="B680" s="41"/>
      <c r="C680" s="41"/>
      <c r="D680" s="41"/>
      <c r="E680" s="41"/>
      <c r="F680" s="41"/>
      <c r="K680" s="3"/>
    </row>
    <row r="681" customFormat="false" ht="12.75" hidden="false" customHeight="true" outlineLevel="0" collapsed="false">
      <c r="B681" s="41"/>
      <c r="C681" s="41"/>
      <c r="D681" s="41"/>
      <c r="E681" s="41"/>
      <c r="F681" s="41"/>
      <c r="K681" s="3"/>
    </row>
    <row r="682" customFormat="false" ht="12.75" hidden="false" customHeight="true" outlineLevel="0" collapsed="false">
      <c r="B682" s="41"/>
      <c r="C682" s="41"/>
      <c r="D682" s="41"/>
      <c r="E682" s="41"/>
      <c r="F682" s="41"/>
      <c r="K682" s="3"/>
    </row>
    <row r="683" customFormat="false" ht="12.75" hidden="false" customHeight="true" outlineLevel="0" collapsed="false">
      <c r="B683" s="41"/>
      <c r="C683" s="41"/>
      <c r="D683" s="41"/>
      <c r="E683" s="41"/>
      <c r="F683" s="41"/>
      <c r="K683" s="3"/>
    </row>
    <row r="684" customFormat="false" ht="12.75" hidden="false" customHeight="true" outlineLevel="0" collapsed="false">
      <c r="B684" s="41"/>
      <c r="C684" s="41"/>
      <c r="D684" s="41"/>
      <c r="E684" s="41"/>
      <c r="F684" s="41"/>
      <c r="K684" s="3"/>
    </row>
    <row r="685" customFormat="false" ht="12.75" hidden="false" customHeight="true" outlineLevel="0" collapsed="false">
      <c r="B685" s="41"/>
      <c r="C685" s="41"/>
      <c r="D685" s="41"/>
      <c r="E685" s="41"/>
      <c r="F685" s="41"/>
      <c r="K685" s="3"/>
    </row>
    <row r="686" customFormat="false" ht="12.75" hidden="false" customHeight="true" outlineLevel="0" collapsed="false">
      <c r="B686" s="41"/>
      <c r="C686" s="41"/>
      <c r="D686" s="41"/>
      <c r="E686" s="41"/>
      <c r="F686" s="41"/>
      <c r="K686" s="3"/>
    </row>
    <row r="687" customFormat="false" ht="12.75" hidden="false" customHeight="true" outlineLevel="0" collapsed="false">
      <c r="B687" s="41"/>
      <c r="C687" s="41"/>
      <c r="D687" s="41"/>
      <c r="E687" s="41"/>
      <c r="F687" s="41"/>
      <c r="K687" s="3"/>
    </row>
    <row r="688" customFormat="false" ht="12.75" hidden="false" customHeight="true" outlineLevel="0" collapsed="false">
      <c r="B688" s="41"/>
      <c r="C688" s="41"/>
      <c r="D688" s="41"/>
      <c r="E688" s="41"/>
      <c r="F688" s="41"/>
      <c r="K688" s="3"/>
    </row>
    <row r="689" customFormat="false" ht="12.75" hidden="false" customHeight="true" outlineLevel="0" collapsed="false">
      <c r="B689" s="41"/>
      <c r="C689" s="41"/>
      <c r="D689" s="41"/>
      <c r="E689" s="41"/>
      <c r="F689" s="41"/>
      <c r="K689" s="3"/>
    </row>
    <row r="690" customFormat="false" ht="12.75" hidden="false" customHeight="true" outlineLevel="0" collapsed="false">
      <c r="B690" s="41"/>
      <c r="C690" s="41"/>
      <c r="D690" s="41"/>
      <c r="E690" s="41"/>
      <c r="F690" s="41"/>
      <c r="K690" s="3"/>
    </row>
    <row r="691" customFormat="false" ht="12.75" hidden="false" customHeight="true" outlineLevel="0" collapsed="false">
      <c r="B691" s="41"/>
      <c r="C691" s="41"/>
      <c r="D691" s="41"/>
      <c r="E691" s="41"/>
      <c r="F691" s="41"/>
      <c r="K691" s="3"/>
    </row>
    <row r="692" customFormat="false" ht="12.75" hidden="false" customHeight="true" outlineLevel="0" collapsed="false">
      <c r="B692" s="41"/>
      <c r="C692" s="41"/>
      <c r="D692" s="41"/>
      <c r="E692" s="41"/>
      <c r="F692" s="41"/>
      <c r="K692" s="3"/>
    </row>
    <row r="693" customFormat="false" ht="12.75" hidden="false" customHeight="true" outlineLevel="0" collapsed="false">
      <c r="B693" s="41"/>
      <c r="C693" s="41"/>
      <c r="D693" s="41"/>
      <c r="E693" s="41"/>
      <c r="F693" s="41"/>
      <c r="K693" s="3"/>
    </row>
    <row r="694" customFormat="false" ht="12.75" hidden="false" customHeight="true" outlineLevel="0" collapsed="false">
      <c r="B694" s="41"/>
      <c r="C694" s="41"/>
      <c r="D694" s="41"/>
      <c r="E694" s="41"/>
      <c r="F694" s="41"/>
      <c r="K694" s="3"/>
    </row>
    <row r="695" customFormat="false" ht="12.75" hidden="false" customHeight="true" outlineLevel="0" collapsed="false">
      <c r="B695" s="41"/>
      <c r="C695" s="41"/>
      <c r="D695" s="41"/>
      <c r="E695" s="41"/>
      <c r="F695" s="41"/>
      <c r="K695" s="3"/>
    </row>
    <row r="696" customFormat="false" ht="12.75" hidden="false" customHeight="true" outlineLevel="0" collapsed="false">
      <c r="B696" s="41"/>
      <c r="C696" s="41"/>
      <c r="D696" s="41"/>
      <c r="E696" s="41"/>
      <c r="F696" s="41"/>
      <c r="K696" s="3"/>
    </row>
    <row r="697" customFormat="false" ht="12.75" hidden="false" customHeight="true" outlineLevel="0" collapsed="false">
      <c r="B697" s="41"/>
      <c r="C697" s="41"/>
      <c r="D697" s="41"/>
      <c r="E697" s="41"/>
      <c r="F697" s="41"/>
      <c r="K697" s="3"/>
    </row>
    <row r="698" customFormat="false" ht="12.75" hidden="false" customHeight="true" outlineLevel="0" collapsed="false">
      <c r="B698" s="41"/>
      <c r="C698" s="41"/>
      <c r="D698" s="41"/>
      <c r="E698" s="41"/>
      <c r="F698" s="41"/>
      <c r="K698" s="3"/>
    </row>
    <row r="699" customFormat="false" ht="12.75" hidden="false" customHeight="true" outlineLevel="0" collapsed="false">
      <c r="B699" s="41"/>
      <c r="C699" s="41"/>
      <c r="D699" s="41"/>
      <c r="E699" s="41"/>
      <c r="F699" s="41"/>
      <c r="K699" s="3"/>
    </row>
    <row r="700" customFormat="false" ht="12.75" hidden="false" customHeight="true" outlineLevel="0" collapsed="false">
      <c r="B700" s="41"/>
      <c r="C700" s="41"/>
      <c r="D700" s="41"/>
      <c r="E700" s="41"/>
      <c r="F700" s="41"/>
      <c r="K700" s="3"/>
    </row>
    <row r="701" customFormat="false" ht="12.75" hidden="false" customHeight="true" outlineLevel="0" collapsed="false">
      <c r="B701" s="41"/>
      <c r="C701" s="41"/>
      <c r="D701" s="41"/>
      <c r="E701" s="41"/>
      <c r="F701" s="41"/>
      <c r="K701" s="3"/>
    </row>
    <row r="702" customFormat="false" ht="12.75" hidden="false" customHeight="true" outlineLevel="0" collapsed="false">
      <c r="B702" s="41"/>
      <c r="C702" s="41"/>
      <c r="D702" s="41"/>
      <c r="E702" s="41"/>
      <c r="F702" s="41"/>
      <c r="K702" s="3"/>
    </row>
    <row r="703" customFormat="false" ht="12.75" hidden="false" customHeight="true" outlineLevel="0" collapsed="false">
      <c r="B703" s="41"/>
      <c r="C703" s="41"/>
      <c r="D703" s="41"/>
      <c r="E703" s="41"/>
      <c r="F703" s="41"/>
      <c r="K703" s="3"/>
    </row>
    <row r="704" customFormat="false" ht="12.75" hidden="false" customHeight="true" outlineLevel="0" collapsed="false">
      <c r="B704" s="41"/>
      <c r="C704" s="41"/>
      <c r="D704" s="41"/>
      <c r="E704" s="41"/>
      <c r="F704" s="41"/>
      <c r="K704" s="3"/>
    </row>
    <row r="705" customFormat="false" ht="12.75" hidden="false" customHeight="true" outlineLevel="0" collapsed="false">
      <c r="B705" s="41"/>
      <c r="C705" s="41"/>
      <c r="D705" s="41"/>
      <c r="E705" s="41"/>
      <c r="F705" s="41"/>
      <c r="K705" s="3"/>
    </row>
    <row r="706" customFormat="false" ht="12.75" hidden="false" customHeight="true" outlineLevel="0" collapsed="false">
      <c r="B706" s="41"/>
      <c r="C706" s="41"/>
      <c r="D706" s="41"/>
      <c r="E706" s="41"/>
      <c r="F706" s="41"/>
      <c r="K706" s="3"/>
    </row>
    <row r="707" customFormat="false" ht="12.75" hidden="false" customHeight="true" outlineLevel="0" collapsed="false">
      <c r="B707" s="41"/>
      <c r="C707" s="41"/>
      <c r="D707" s="41"/>
      <c r="E707" s="41"/>
      <c r="F707" s="41"/>
      <c r="K707" s="3"/>
    </row>
    <row r="708" customFormat="false" ht="12.75" hidden="false" customHeight="true" outlineLevel="0" collapsed="false">
      <c r="B708" s="41"/>
      <c r="C708" s="41"/>
      <c r="D708" s="41"/>
      <c r="E708" s="41"/>
      <c r="F708" s="41"/>
      <c r="K708" s="3"/>
    </row>
    <row r="709" customFormat="false" ht="12.75" hidden="false" customHeight="true" outlineLevel="0" collapsed="false">
      <c r="B709" s="41"/>
      <c r="C709" s="41"/>
      <c r="D709" s="41"/>
      <c r="E709" s="41"/>
      <c r="F709" s="41"/>
      <c r="K709" s="3"/>
    </row>
    <row r="710" customFormat="false" ht="12.75" hidden="false" customHeight="true" outlineLevel="0" collapsed="false">
      <c r="B710" s="41"/>
      <c r="C710" s="41"/>
      <c r="D710" s="41"/>
      <c r="E710" s="41"/>
      <c r="F710" s="41"/>
      <c r="K710" s="3"/>
    </row>
    <row r="711" customFormat="false" ht="12.75" hidden="false" customHeight="true" outlineLevel="0" collapsed="false">
      <c r="B711" s="41"/>
      <c r="C711" s="41"/>
      <c r="D711" s="41"/>
      <c r="E711" s="41"/>
      <c r="F711" s="41"/>
      <c r="K711" s="3"/>
    </row>
    <row r="712" customFormat="false" ht="12.75" hidden="false" customHeight="true" outlineLevel="0" collapsed="false">
      <c r="B712" s="41"/>
      <c r="C712" s="41"/>
      <c r="D712" s="41"/>
      <c r="E712" s="41"/>
      <c r="F712" s="41"/>
      <c r="K712" s="3"/>
    </row>
    <row r="713" customFormat="false" ht="12.75" hidden="false" customHeight="true" outlineLevel="0" collapsed="false">
      <c r="B713" s="41"/>
      <c r="C713" s="41"/>
      <c r="D713" s="41"/>
      <c r="E713" s="41"/>
      <c r="F713" s="41"/>
      <c r="K713" s="3"/>
    </row>
    <row r="714" customFormat="false" ht="12.75" hidden="false" customHeight="true" outlineLevel="0" collapsed="false">
      <c r="B714" s="41"/>
      <c r="C714" s="41"/>
      <c r="D714" s="41"/>
      <c r="E714" s="41"/>
      <c r="F714" s="41"/>
      <c r="K714" s="3"/>
    </row>
    <row r="715" customFormat="false" ht="12.75" hidden="false" customHeight="true" outlineLevel="0" collapsed="false">
      <c r="B715" s="41"/>
      <c r="C715" s="41"/>
      <c r="D715" s="41"/>
      <c r="E715" s="41"/>
      <c r="F715" s="41"/>
      <c r="K715" s="3"/>
    </row>
    <row r="716" customFormat="false" ht="12.75" hidden="false" customHeight="true" outlineLevel="0" collapsed="false">
      <c r="B716" s="41"/>
      <c r="C716" s="41"/>
      <c r="D716" s="41"/>
      <c r="E716" s="41"/>
      <c r="F716" s="41"/>
      <c r="K716" s="3"/>
    </row>
    <row r="717" customFormat="false" ht="12.75" hidden="false" customHeight="true" outlineLevel="0" collapsed="false">
      <c r="B717" s="41"/>
      <c r="C717" s="41"/>
      <c r="D717" s="41"/>
      <c r="E717" s="41"/>
      <c r="F717" s="41"/>
      <c r="K717" s="3"/>
    </row>
    <row r="718" customFormat="false" ht="12.75" hidden="false" customHeight="true" outlineLevel="0" collapsed="false">
      <c r="B718" s="41"/>
      <c r="C718" s="41"/>
      <c r="D718" s="41"/>
      <c r="E718" s="41"/>
      <c r="F718" s="41"/>
      <c r="K718" s="3"/>
    </row>
    <row r="719" customFormat="false" ht="12.75" hidden="false" customHeight="true" outlineLevel="0" collapsed="false">
      <c r="B719" s="41"/>
      <c r="C719" s="41"/>
      <c r="D719" s="41"/>
      <c r="E719" s="41"/>
      <c r="F719" s="41"/>
      <c r="K719" s="3"/>
    </row>
    <row r="720" customFormat="false" ht="12.75" hidden="false" customHeight="true" outlineLevel="0" collapsed="false">
      <c r="B720" s="41"/>
      <c r="C720" s="41"/>
      <c r="D720" s="41"/>
      <c r="E720" s="41"/>
      <c r="F720" s="41"/>
      <c r="K720" s="3"/>
    </row>
    <row r="721" customFormat="false" ht="12.75" hidden="false" customHeight="true" outlineLevel="0" collapsed="false">
      <c r="B721" s="41"/>
      <c r="C721" s="41"/>
      <c r="D721" s="41"/>
      <c r="E721" s="41"/>
      <c r="F721" s="41"/>
      <c r="K721" s="3"/>
    </row>
    <row r="722" customFormat="false" ht="12.75" hidden="false" customHeight="true" outlineLevel="0" collapsed="false">
      <c r="B722" s="41"/>
      <c r="C722" s="41"/>
      <c r="D722" s="41"/>
      <c r="E722" s="41"/>
      <c r="F722" s="41"/>
      <c r="K722" s="3"/>
    </row>
    <row r="723" customFormat="false" ht="12.75" hidden="false" customHeight="true" outlineLevel="0" collapsed="false">
      <c r="B723" s="41"/>
      <c r="C723" s="41"/>
      <c r="D723" s="41"/>
      <c r="E723" s="41"/>
      <c r="F723" s="41"/>
      <c r="K723" s="3"/>
    </row>
    <row r="724" customFormat="false" ht="12.75" hidden="false" customHeight="true" outlineLevel="0" collapsed="false">
      <c r="B724" s="41"/>
      <c r="C724" s="41"/>
      <c r="D724" s="41"/>
      <c r="E724" s="41"/>
      <c r="F724" s="41"/>
      <c r="K724" s="3"/>
    </row>
    <row r="725" customFormat="false" ht="12.75" hidden="false" customHeight="true" outlineLevel="0" collapsed="false">
      <c r="B725" s="41"/>
      <c r="C725" s="41"/>
      <c r="D725" s="41"/>
      <c r="E725" s="41"/>
      <c r="F725" s="41"/>
      <c r="K725" s="3"/>
    </row>
    <row r="726" customFormat="false" ht="12.75" hidden="false" customHeight="true" outlineLevel="0" collapsed="false">
      <c r="B726" s="41"/>
      <c r="C726" s="41"/>
      <c r="D726" s="41"/>
      <c r="E726" s="41"/>
      <c r="F726" s="41"/>
      <c r="K726" s="3"/>
    </row>
    <row r="727" customFormat="false" ht="12.75" hidden="false" customHeight="true" outlineLevel="0" collapsed="false">
      <c r="B727" s="41"/>
      <c r="C727" s="41"/>
      <c r="D727" s="41"/>
      <c r="E727" s="41"/>
      <c r="F727" s="41"/>
      <c r="K727" s="3"/>
    </row>
    <row r="728" customFormat="false" ht="12.75" hidden="false" customHeight="true" outlineLevel="0" collapsed="false">
      <c r="B728" s="41"/>
      <c r="C728" s="41"/>
      <c r="D728" s="41"/>
      <c r="E728" s="41"/>
      <c r="F728" s="41"/>
      <c r="K728" s="3"/>
    </row>
    <row r="729" customFormat="false" ht="12.75" hidden="false" customHeight="true" outlineLevel="0" collapsed="false">
      <c r="B729" s="41"/>
      <c r="C729" s="41"/>
      <c r="D729" s="41"/>
      <c r="E729" s="41"/>
      <c r="F729" s="41"/>
      <c r="K729" s="3"/>
    </row>
    <row r="730" customFormat="false" ht="12.75" hidden="false" customHeight="true" outlineLevel="0" collapsed="false">
      <c r="B730" s="41"/>
      <c r="C730" s="41"/>
      <c r="D730" s="41"/>
      <c r="E730" s="41"/>
      <c r="F730" s="41"/>
      <c r="K730" s="3"/>
    </row>
    <row r="731" customFormat="false" ht="12.75" hidden="false" customHeight="true" outlineLevel="0" collapsed="false">
      <c r="B731" s="41"/>
      <c r="C731" s="41"/>
      <c r="D731" s="41"/>
      <c r="E731" s="41"/>
      <c r="F731" s="41"/>
      <c r="K731" s="3"/>
    </row>
    <row r="732" customFormat="false" ht="12.75" hidden="false" customHeight="true" outlineLevel="0" collapsed="false">
      <c r="B732" s="41"/>
      <c r="C732" s="41"/>
      <c r="D732" s="41"/>
      <c r="E732" s="41"/>
      <c r="F732" s="41"/>
      <c r="K732" s="3"/>
    </row>
    <row r="733" customFormat="false" ht="12.75" hidden="false" customHeight="true" outlineLevel="0" collapsed="false">
      <c r="B733" s="41"/>
      <c r="C733" s="41"/>
      <c r="D733" s="41"/>
      <c r="E733" s="41"/>
      <c r="F733" s="41"/>
      <c r="K733" s="3"/>
    </row>
    <row r="734" customFormat="false" ht="12.75" hidden="false" customHeight="true" outlineLevel="0" collapsed="false">
      <c r="B734" s="41"/>
      <c r="C734" s="41"/>
      <c r="D734" s="41"/>
      <c r="E734" s="41"/>
      <c r="F734" s="41"/>
      <c r="K734" s="3"/>
    </row>
    <row r="735" customFormat="false" ht="12.75" hidden="false" customHeight="true" outlineLevel="0" collapsed="false">
      <c r="B735" s="41"/>
      <c r="C735" s="41"/>
      <c r="D735" s="41"/>
      <c r="E735" s="41"/>
      <c r="F735" s="41"/>
      <c r="K735" s="3"/>
    </row>
    <row r="736" customFormat="false" ht="12.75" hidden="false" customHeight="true" outlineLevel="0" collapsed="false">
      <c r="B736" s="41"/>
      <c r="C736" s="41"/>
      <c r="D736" s="41"/>
      <c r="E736" s="41"/>
      <c r="F736" s="41"/>
      <c r="K736" s="3"/>
    </row>
    <row r="737" customFormat="false" ht="12.75" hidden="false" customHeight="true" outlineLevel="0" collapsed="false">
      <c r="B737" s="41"/>
      <c r="C737" s="41"/>
      <c r="D737" s="41"/>
      <c r="E737" s="41"/>
      <c r="F737" s="41"/>
      <c r="K737" s="3"/>
    </row>
    <row r="738" customFormat="false" ht="12.75" hidden="false" customHeight="true" outlineLevel="0" collapsed="false">
      <c r="B738" s="41"/>
      <c r="C738" s="41"/>
      <c r="D738" s="41"/>
      <c r="E738" s="41"/>
      <c r="F738" s="41"/>
      <c r="K738" s="3"/>
    </row>
    <row r="739" customFormat="false" ht="12.75" hidden="false" customHeight="true" outlineLevel="0" collapsed="false">
      <c r="B739" s="41"/>
      <c r="C739" s="41"/>
      <c r="D739" s="41"/>
      <c r="E739" s="41"/>
      <c r="F739" s="41"/>
      <c r="K739" s="3"/>
    </row>
    <row r="740" customFormat="false" ht="12.75" hidden="false" customHeight="true" outlineLevel="0" collapsed="false">
      <c r="B740" s="41"/>
      <c r="C740" s="41"/>
      <c r="D740" s="41"/>
      <c r="E740" s="41"/>
      <c r="F740" s="41"/>
      <c r="K740" s="3"/>
    </row>
    <row r="741" customFormat="false" ht="12.75" hidden="false" customHeight="true" outlineLevel="0" collapsed="false">
      <c r="B741" s="41"/>
      <c r="C741" s="41"/>
      <c r="D741" s="41"/>
      <c r="E741" s="41"/>
      <c r="F741" s="41"/>
      <c r="K741" s="3"/>
    </row>
    <row r="742" customFormat="false" ht="12.75" hidden="false" customHeight="true" outlineLevel="0" collapsed="false">
      <c r="B742" s="41"/>
      <c r="C742" s="41"/>
      <c r="D742" s="41"/>
      <c r="E742" s="41"/>
      <c r="F742" s="41"/>
      <c r="K742" s="3"/>
    </row>
    <row r="743" customFormat="false" ht="12.75" hidden="false" customHeight="true" outlineLevel="0" collapsed="false">
      <c r="B743" s="41"/>
      <c r="C743" s="41"/>
      <c r="D743" s="41"/>
      <c r="E743" s="41"/>
      <c r="F743" s="41"/>
      <c r="K743" s="3"/>
    </row>
    <row r="744" customFormat="false" ht="12.75" hidden="false" customHeight="true" outlineLevel="0" collapsed="false">
      <c r="B744" s="41"/>
      <c r="C744" s="41"/>
      <c r="D744" s="41"/>
      <c r="E744" s="41"/>
      <c r="F744" s="41"/>
      <c r="K744" s="3"/>
    </row>
    <row r="745" customFormat="false" ht="12.75" hidden="false" customHeight="true" outlineLevel="0" collapsed="false">
      <c r="B745" s="41"/>
      <c r="C745" s="41"/>
      <c r="D745" s="41"/>
      <c r="E745" s="41"/>
      <c r="F745" s="41"/>
      <c r="K745" s="3"/>
    </row>
    <row r="746" customFormat="false" ht="12.75" hidden="false" customHeight="true" outlineLevel="0" collapsed="false">
      <c r="B746" s="41"/>
      <c r="C746" s="41"/>
      <c r="D746" s="41"/>
      <c r="E746" s="41"/>
      <c r="F746" s="41"/>
      <c r="K746" s="3"/>
    </row>
    <row r="747" customFormat="false" ht="12.75" hidden="false" customHeight="true" outlineLevel="0" collapsed="false">
      <c r="B747" s="41"/>
      <c r="C747" s="41"/>
      <c r="D747" s="41"/>
      <c r="E747" s="41"/>
      <c r="F747" s="41"/>
      <c r="K747" s="3"/>
    </row>
    <row r="748" customFormat="false" ht="12.75" hidden="false" customHeight="true" outlineLevel="0" collapsed="false">
      <c r="B748" s="41"/>
      <c r="C748" s="41"/>
      <c r="D748" s="41"/>
      <c r="E748" s="41"/>
      <c r="F748" s="41"/>
      <c r="K748" s="3"/>
    </row>
    <row r="749" customFormat="false" ht="12.75" hidden="false" customHeight="true" outlineLevel="0" collapsed="false">
      <c r="B749" s="41"/>
      <c r="C749" s="41"/>
      <c r="D749" s="41"/>
      <c r="E749" s="41"/>
      <c r="F749" s="41"/>
      <c r="K749" s="3"/>
    </row>
    <row r="750" customFormat="false" ht="12.75" hidden="false" customHeight="true" outlineLevel="0" collapsed="false">
      <c r="B750" s="41"/>
      <c r="C750" s="41"/>
      <c r="D750" s="41"/>
      <c r="E750" s="41"/>
      <c r="F750" s="41"/>
      <c r="K750" s="3"/>
    </row>
    <row r="751" customFormat="false" ht="12.75" hidden="false" customHeight="true" outlineLevel="0" collapsed="false">
      <c r="B751" s="41"/>
      <c r="C751" s="41"/>
      <c r="D751" s="41"/>
      <c r="E751" s="41"/>
      <c r="F751" s="41"/>
      <c r="K751" s="3"/>
    </row>
    <row r="752" customFormat="false" ht="12.75" hidden="false" customHeight="true" outlineLevel="0" collapsed="false">
      <c r="B752" s="41"/>
      <c r="C752" s="41"/>
      <c r="D752" s="41"/>
      <c r="E752" s="41"/>
      <c r="F752" s="41"/>
      <c r="K752" s="3"/>
    </row>
    <row r="753" customFormat="false" ht="12.75" hidden="false" customHeight="true" outlineLevel="0" collapsed="false">
      <c r="B753" s="41"/>
      <c r="C753" s="41"/>
      <c r="D753" s="41"/>
      <c r="E753" s="41"/>
      <c r="F753" s="41"/>
      <c r="K753" s="3"/>
    </row>
    <row r="754" customFormat="false" ht="12.75" hidden="false" customHeight="true" outlineLevel="0" collapsed="false">
      <c r="B754" s="41"/>
      <c r="C754" s="41"/>
      <c r="D754" s="41"/>
      <c r="E754" s="41"/>
      <c r="F754" s="41"/>
      <c r="K754" s="3"/>
    </row>
    <row r="755" customFormat="false" ht="12.75" hidden="false" customHeight="true" outlineLevel="0" collapsed="false">
      <c r="B755" s="41"/>
      <c r="C755" s="41"/>
      <c r="D755" s="41"/>
      <c r="E755" s="41"/>
      <c r="F755" s="41"/>
      <c r="K755" s="3"/>
    </row>
    <row r="756" customFormat="false" ht="12.75" hidden="false" customHeight="true" outlineLevel="0" collapsed="false">
      <c r="B756" s="41"/>
      <c r="C756" s="41"/>
      <c r="D756" s="41"/>
      <c r="E756" s="41"/>
      <c r="F756" s="41"/>
      <c r="K756" s="3"/>
    </row>
    <row r="757" customFormat="false" ht="12.75" hidden="false" customHeight="true" outlineLevel="0" collapsed="false">
      <c r="B757" s="41"/>
      <c r="C757" s="41"/>
      <c r="D757" s="41"/>
      <c r="E757" s="41"/>
      <c r="F757" s="41"/>
      <c r="K757" s="3"/>
    </row>
    <row r="758" customFormat="false" ht="12.75" hidden="false" customHeight="true" outlineLevel="0" collapsed="false">
      <c r="B758" s="41"/>
      <c r="C758" s="41"/>
      <c r="D758" s="41"/>
      <c r="E758" s="41"/>
      <c r="F758" s="41"/>
      <c r="K758" s="3"/>
    </row>
    <row r="759" customFormat="false" ht="12.75" hidden="false" customHeight="true" outlineLevel="0" collapsed="false">
      <c r="B759" s="41"/>
      <c r="C759" s="41"/>
      <c r="D759" s="41"/>
      <c r="E759" s="41"/>
      <c r="F759" s="41"/>
      <c r="K759" s="3"/>
    </row>
    <row r="760" customFormat="false" ht="12.75" hidden="false" customHeight="true" outlineLevel="0" collapsed="false">
      <c r="B760" s="41"/>
      <c r="C760" s="41"/>
      <c r="D760" s="41"/>
      <c r="E760" s="41"/>
      <c r="F760" s="41"/>
      <c r="K760" s="3"/>
    </row>
    <row r="761" customFormat="false" ht="12.75" hidden="false" customHeight="true" outlineLevel="0" collapsed="false">
      <c r="B761" s="41"/>
      <c r="C761" s="41"/>
      <c r="D761" s="41"/>
      <c r="E761" s="41"/>
      <c r="F761" s="41"/>
      <c r="K761" s="3"/>
    </row>
    <row r="762" customFormat="false" ht="12.75" hidden="false" customHeight="true" outlineLevel="0" collapsed="false">
      <c r="B762" s="41"/>
      <c r="C762" s="41"/>
      <c r="D762" s="41"/>
      <c r="E762" s="41"/>
      <c r="F762" s="41"/>
      <c r="K762" s="3"/>
    </row>
    <row r="763" customFormat="false" ht="12.75" hidden="false" customHeight="true" outlineLevel="0" collapsed="false">
      <c r="B763" s="41"/>
      <c r="C763" s="41"/>
      <c r="D763" s="41"/>
      <c r="E763" s="41"/>
      <c r="F763" s="41"/>
      <c r="K763" s="3"/>
    </row>
    <row r="764" customFormat="false" ht="12.75" hidden="false" customHeight="true" outlineLevel="0" collapsed="false">
      <c r="B764" s="41"/>
      <c r="C764" s="41"/>
      <c r="D764" s="41"/>
      <c r="E764" s="41"/>
      <c r="F764" s="41"/>
      <c r="K764" s="3"/>
    </row>
    <row r="765" customFormat="false" ht="12.75" hidden="false" customHeight="true" outlineLevel="0" collapsed="false">
      <c r="B765" s="41"/>
      <c r="C765" s="41"/>
      <c r="D765" s="41"/>
      <c r="E765" s="41"/>
      <c r="F765" s="41"/>
      <c r="K765" s="3"/>
    </row>
    <row r="766" customFormat="false" ht="12.75" hidden="false" customHeight="true" outlineLevel="0" collapsed="false">
      <c r="B766" s="41"/>
      <c r="C766" s="41"/>
      <c r="D766" s="41"/>
      <c r="E766" s="41"/>
      <c r="F766" s="41"/>
      <c r="K766" s="3"/>
    </row>
    <row r="767" customFormat="false" ht="12.75" hidden="false" customHeight="true" outlineLevel="0" collapsed="false">
      <c r="B767" s="41"/>
      <c r="C767" s="41"/>
      <c r="D767" s="41"/>
      <c r="E767" s="41"/>
      <c r="F767" s="41"/>
      <c r="K767" s="3"/>
    </row>
    <row r="768" customFormat="false" ht="12.75" hidden="false" customHeight="true" outlineLevel="0" collapsed="false">
      <c r="B768" s="41"/>
      <c r="C768" s="41"/>
      <c r="D768" s="41"/>
      <c r="E768" s="41"/>
      <c r="F768" s="41"/>
      <c r="K768" s="3"/>
    </row>
    <row r="769" customFormat="false" ht="12.75" hidden="false" customHeight="true" outlineLevel="0" collapsed="false">
      <c r="B769" s="41"/>
      <c r="C769" s="41"/>
      <c r="D769" s="41"/>
      <c r="E769" s="41"/>
      <c r="F769" s="41"/>
      <c r="K769" s="3"/>
    </row>
    <row r="770" customFormat="false" ht="12.75" hidden="false" customHeight="true" outlineLevel="0" collapsed="false">
      <c r="B770" s="41"/>
      <c r="C770" s="41"/>
      <c r="D770" s="41"/>
      <c r="E770" s="41"/>
      <c r="F770" s="41"/>
      <c r="K770" s="3"/>
    </row>
    <row r="771" customFormat="false" ht="12.75" hidden="false" customHeight="true" outlineLevel="0" collapsed="false">
      <c r="B771" s="41"/>
      <c r="C771" s="41"/>
      <c r="D771" s="41"/>
      <c r="E771" s="41"/>
      <c r="F771" s="41"/>
      <c r="K771" s="3"/>
    </row>
    <row r="772" customFormat="false" ht="12.75" hidden="false" customHeight="true" outlineLevel="0" collapsed="false">
      <c r="B772" s="41"/>
      <c r="C772" s="41"/>
      <c r="D772" s="41"/>
      <c r="E772" s="41"/>
      <c r="F772" s="41"/>
      <c r="K772" s="3"/>
    </row>
    <row r="773" customFormat="false" ht="12.75" hidden="false" customHeight="true" outlineLevel="0" collapsed="false">
      <c r="B773" s="41"/>
      <c r="C773" s="41"/>
      <c r="D773" s="41"/>
      <c r="E773" s="41"/>
      <c r="F773" s="41"/>
      <c r="K773" s="3"/>
    </row>
    <row r="774" customFormat="false" ht="12.75" hidden="false" customHeight="true" outlineLevel="0" collapsed="false">
      <c r="B774" s="41"/>
      <c r="C774" s="41"/>
      <c r="D774" s="41"/>
      <c r="E774" s="41"/>
      <c r="F774" s="41"/>
      <c r="K774" s="3"/>
    </row>
    <row r="775" customFormat="false" ht="12.75" hidden="false" customHeight="true" outlineLevel="0" collapsed="false">
      <c r="B775" s="41"/>
      <c r="C775" s="41"/>
      <c r="D775" s="41"/>
      <c r="E775" s="41"/>
      <c r="F775" s="41"/>
      <c r="K775" s="3"/>
    </row>
    <row r="776" customFormat="false" ht="12.75" hidden="false" customHeight="true" outlineLevel="0" collapsed="false">
      <c r="B776" s="41"/>
      <c r="C776" s="41"/>
      <c r="D776" s="41"/>
      <c r="E776" s="41"/>
      <c r="F776" s="41"/>
      <c r="K776" s="3"/>
    </row>
    <row r="777" customFormat="false" ht="12.75" hidden="false" customHeight="true" outlineLevel="0" collapsed="false">
      <c r="B777" s="41"/>
      <c r="C777" s="41"/>
      <c r="D777" s="41"/>
      <c r="E777" s="41"/>
      <c r="F777" s="41"/>
      <c r="K777" s="3"/>
    </row>
    <row r="778" customFormat="false" ht="12.75" hidden="false" customHeight="true" outlineLevel="0" collapsed="false">
      <c r="B778" s="41"/>
      <c r="C778" s="41"/>
      <c r="D778" s="41"/>
      <c r="E778" s="41"/>
      <c r="F778" s="41"/>
      <c r="K778" s="3"/>
    </row>
    <row r="779" customFormat="false" ht="12.75" hidden="false" customHeight="true" outlineLevel="0" collapsed="false">
      <c r="B779" s="41"/>
      <c r="C779" s="41"/>
      <c r="D779" s="41"/>
      <c r="E779" s="41"/>
      <c r="F779" s="41"/>
      <c r="K779" s="3"/>
    </row>
    <row r="780" customFormat="false" ht="12.75" hidden="false" customHeight="true" outlineLevel="0" collapsed="false">
      <c r="B780" s="41"/>
      <c r="C780" s="41"/>
      <c r="D780" s="41"/>
      <c r="E780" s="41"/>
      <c r="F780" s="41"/>
      <c r="K780" s="3"/>
    </row>
    <row r="781" customFormat="false" ht="12.75" hidden="false" customHeight="true" outlineLevel="0" collapsed="false">
      <c r="B781" s="41"/>
      <c r="C781" s="41"/>
      <c r="D781" s="41"/>
      <c r="E781" s="41"/>
      <c r="F781" s="41"/>
      <c r="K781" s="3"/>
    </row>
    <row r="782" customFormat="false" ht="12.75" hidden="false" customHeight="true" outlineLevel="0" collapsed="false">
      <c r="B782" s="41"/>
      <c r="C782" s="41"/>
      <c r="D782" s="41"/>
      <c r="E782" s="41"/>
      <c r="F782" s="41"/>
      <c r="K782" s="3"/>
    </row>
    <row r="783" customFormat="false" ht="12.75" hidden="false" customHeight="true" outlineLevel="0" collapsed="false">
      <c r="B783" s="41"/>
      <c r="C783" s="41"/>
      <c r="D783" s="41"/>
      <c r="E783" s="41"/>
      <c r="F783" s="41"/>
      <c r="K783" s="3"/>
    </row>
    <row r="784" customFormat="false" ht="12.75" hidden="false" customHeight="true" outlineLevel="0" collapsed="false">
      <c r="B784" s="41"/>
      <c r="C784" s="41"/>
      <c r="D784" s="41"/>
      <c r="E784" s="41"/>
      <c r="F784" s="41"/>
      <c r="K784" s="3"/>
    </row>
    <row r="785" customFormat="false" ht="12.75" hidden="false" customHeight="true" outlineLevel="0" collapsed="false">
      <c r="B785" s="41"/>
      <c r="C785" s="41"/>
      <c r="D785" s="41"/>
      <c r="E785" s="41"/>
      <c r="F785" s="41"/>
      <c r="K785" s="3"/>
    </row>
    <row r="786" customFormat="false" ht="12.75" hidden="false" customHeight="true" outlineLevel="0" collapsed="false">
      <c r="B786" s="41"/>
      <c r="C786" s="41"/>
      <c r="D786" s="41"/>
      <c r="E786" s="41"/>
      <c r="F786" s="41"/>
      <c r="K786" s="3"/>
    </row>
    <row r="787" customFormat="false" ht="12.75" hidden="false" customHeight="true" outlineLevel="0" collapsed="false">
      <c r="B787" s="41"/>
      <c r="C787" s="41"/>
      <c r="D787" s="41"/>
      <c r="E787" s="41"/>
      <c r="F787" s="41"/>
      <c r="K787" s="3"/>
    </row>
    <row r="788" customFormat="false" ht="12.75" hidden="false" customHeight="true" outlineLevel="0" collapsed="false">
      <c r="B788" s="41"/>
      <c r="C788" s="41"/>
      <c r="D788" s="41"/>
      <c r="E788" s="41"/>
      <c r="F788" s="41"/>
      <c r="K788" s="3"/>
    </row>
    <row r="789" customFormat="false" ht="12.75" hidden="false" customHeight="true" outlineLevel="0" collapsed="false">
      <c r="B789" s="41"/>
      <c r="C789" s="41"/>
      <c r="D789" s="41"/>
      <c r="E789" s="41"/>
      <c r="F789" s="41"/>
      <c r="K789" s="3"/>
    </row>
    <row r="790" customFormat="false" ht="12.75" hidden="false" customHeight="true" outlineLevel="0" collapsed="false">
      <c r="B790" s="41"/>
      <c r="C790" s="41"/>
      <c r="D790" s="41"/>
      <c r="E790" s="41"/>
      <c r="F790" s="41"/>
      <c r="K790" s="3"/>
    </row>
    <row r="791" customFormat="false" ht="12.75" hidden="false" customHeight="true" outlineLevel="0" collapsed="false">
      <c r="B791" s="41"/>
      <c r="C791" s="41"/>
      <c r="D791" s="41"/>
      <c r="E791" s="41"/>
      <c r="F791" s="41"/>
      <c r="K791" s="3"/>
    </row>
    <row r="792" customFormat="false" ht="12.75" hidden="false" customHeight="true" outlineLevel="0" collapsed="false">
      <c r="B792" s="41"/>
      <c r="C792" s="41"/>
      <c r="D792" s="41"/>
      <c r="E792" s="41"/>
      <c r="F792" s="41"/>
      <c r="K792" s="3"/>
    </row>
    <row r="793" customFormat="false" ht="12.75" hidden="false" customHeight="true" outlineLevel="0" collapsed="false">
      <c r="B793" s="41"/>
      <c r="C793" s="41"/>
      <c r="D793" s="41"/>
      <c r="E793" s="41"/>
      <c r="F793" s="41"/>
      <c r="K793" s="3"/>
    </row>
    <row r="794" customFormat="false" ht="12.75" hidden="false" customHeight="true" outlineLevel="0" collapsed="false">
      <c r="B794" s="41"/>
      <c r="C794" s="41"/>
      <c r="D794" s="41"/>
      <c r="E794" s="41"/>
      <c r="F794" s="41"/>
      <c r="K794" s="3"/>
    </row>
    <row r="795" customFormat="false" ht="12.75" hidden="false" customHeight="true" outlineLevel="0" collapsed="false">
      <c r="B795" s="41"/>
      <c r="C795" s="41"/>
      <c r="D795" s="41"/>
      <c r="E795" s="41"/>
      <c r="F795" s="41"/>
      <c r="K795" s="3"/>
    </row>
    <row r="796" customFormat="false" ht="12.75" hidden="false" customHeight="true" outlineLevel="0" collapsed="false">
      <c r="B796" s="41"/>
      <c r="C796" s="41"/>
      <c r="D796" s="41"/>
      <c r="E796" s="41"/>
      <c r="F796" s="41"/>
      <c r="K796" s="3"/>
    </row>
    <row r="797" customFormat="false" ht="12.75" hidden="false" customHeight="true" outlineLevel="0" collapsed="false">
      <c r="B797" s="41"/>
      <c r="C797" s="41"/>
      <c r="D797" s="41"/>
      <c r="E797" s="41"/>
      <c r="F797" s="41"/>
      <c r="K797" s="3"/>
    </row>
    <row r="798" customFormat="false" ht="12.75" hidden="false" customHeight="true" outlineLevel="0" collapsed="false">
      <c r="B798" s="41"/>
      <c r="C798" s="41"/>
      <c r="D798" s="41"/>
      <c r="E798" s="41"/>
      <c r="F798" s="41"/>
      <c r="K798" s="3"/>
    </row>
    <row r="799" customFormat="false" ht="12.75" hidden="false" customHeight="true" outlineLevel="0" collapsed="false">
      <c r="B799" s="41"/>
      <c r="C799" s="41"/>
      <c r="D799" s="41"/>
      <c r="E799" s="41"/>
      <c r="F799" s="41"/>
      <c r="K799" s="3"/>
    </row>
    <row r="800" customFormat="false" ht="12.75" hidden="false" customHeight="true" outlineLevel="0" collapsed="false">
      <c r="B800" s="41"/>
      <c r="C800" s="41"/>
      <c r="D800" s="41"/>
      <c r="E800" s="41"/>
      <c r="F800" s="41"/>
      <c r="K800" s="3"/>
    </row>
    <row r="801" customFormat="false" ht="12.75" hidden="false" customHeight="true" outlineLevel="0" collapsed="false">
      <c r="B801" s="41"/>
      <c r="C801" s="41"/>
      <c r="D801" s="41"/>
      <c r="E801" s="41"/>
      <c r="F801" s="41"/>
      <c r="K801" s="3"/>
    </row>
    <row r="802" customFormat="false" ht="12.75" hidden="false" customHeight="true" outlineLevel="0" collapsed="false">
      <c r="B802" s="41"/>
      <c r="C802" s="41"/>
      <c r="D802" s="41"/>
      <c r="E802" s="41"/>
      <c r="F802" s="41"/>
      <c r="K802" s="3"/>
    </row>
    <row r="803" customFormat="false" ht="12.75" hidden="false" customHeight="true" outlineLevel="0" collapsed="false">
      <c r="B803" s="41"/>
      <c r="C803" s="41"/>
      <c r="D803" s="41"/>
      <c r="E803" s="41"/>
      <c r="F803" s="41"/>
      <c r="K803" s="3"/>
    </row>
    <row r="804" customFormat="false" ht="12.75" hidden="false" customHeight="true" outlineLevel="0" collapsed="false">
      <c r="B804" s="41"/>
      <c r="C804" s="41"/>
      <c r="D804" s="41"/>
      <c r="E804" s="41"/>
      <c r="F804" s="41"/>
      <c r="K804" s="3"/>
    </row>
    <row r="805" customFormat="false" ht="12.75" hidden="false" customHeight="true" outlineLevel="0" collapsed="false">
      <c r="B805" s="41"/>
      <c r="C805" s="41"/>
      <c r="D805" s="41"/>
      <c r="E805" s="41"/>
      <c r="F805" s="41"/>
      <c r="K805" s="3"/>
    </row>
    <row r="806" customFormat="false" ht="12.75" hidden="false" customHeight="true" outlineLevel="0" collapsed="false">
      <c r="B806" s="41"/>
      <c r="C806" s="41"/>
      <c r="D806" s="41"/>
      <c r="E806" s="41"/>
      <c r="F806" s="41"/>
      <c r="K806" s="3"/>
    </row>
    <row r="807" customFormat="false" ht="12.75" hidden="false" customHeight="true" outlineLevel="0" collapsed="false">
      <c r="B807" s="41"/>
      <c r="C807" s="41"/>
      <c r="D807" s="41"/>
      <c r="E807" s="41"/>
      <c r="F807" s="41"/>
      <c r="K807" s="3"/>
    </row>
    <row r="808" customFormat="false" ht="12.75" hidden="false" customHeight="true" outlineLevel="0" collapsed="false">
      <c r="B808" s="41"/>
      <c r="C808" s="41"/>
      <c r="D808" s="41"/>
      <c r="E808" s="41"/>
      <c r="F808" s="41"/>
      <c r="K808" s="3"/>
    </row>
    <row r="809" customFormat="false" ht="12.75" hidden="false" customHeight="true" outlineLevel="0" collapsed="false">
      <c r="B809" s="41"/>
      <c r="C809" s="41"/>
      <c r="D809" s="41"/>
      <c r="E809" s="41"/>
      <c r="F809" s="41"/>
      <c r="K809" s="3"/>
    </row>
    <row r="810" customFormat="false" ht="12.75" hidden="false" customHeight="true" outlineLevel="0" collapsed="false">
      <c r="B810" s="41"/>
      <c r="C810" s="41"/>
      <c r="D810" s="41"/>
      <c r="E810" s="41"/>
      <c r="F810" s="41"/>
      <c r="K810" s="3"/>
    </row>
    <row r="811" customFormat="false" ht="12.75" hidden="false" customHeight="true" outlineLevel="0" collapsed="false">
      <c r="B811" s="41"/>
      <c r="C811" s="41"/>
      <c r="D811" s="41"/>
      <c r="E811" s="41"/>
      <c r="F811" s="41"/>
      <c r="K811" s="3"/>
    </row>
    <row r="812" customFormat="false" ht="12.75" hidden="false" customHeight="true" outlineLevel="0" collapsed="false">
      <c r="B812" s="41"/>
      <c r="C812" s="41"/>
      <c r="D812" s="41"/>
      <c r="E812" s="41"/>
      <c r="F812" s="41"/>
      <c r="K812" s="3"/>
    </row>
    <row r="813" customFormat="false" ht="12.75" hidden="false" customHeight="true" outlineLevel="0" collapsed="false">
      <c r="B813" s="41"/>
      <c r="C813" s="41"/>
      <c r="D813" s="41"/>
      <c r="E813" s="41"/>
      <c r="F813" s="41"/>
      <c r="K813" s="3"/>
    </row>
    <row r="814" customFormat="false" ht="12.75" hidden="false" customHeight="true" outlineLevel="0" collapsed="false">
      <c r="B814" s="41"/>
      <c r="C814" s="41"/>
      <c r="D814" s="41"/>
      <c r="E814" s="41"/>
      <c r="F814" s="41"/>
      <c r="K814" s="3"/>
    </row>
    <row r="815" customFormat="false" ht="12.75" hidden="false" customHeight="true" outlineLevel="0" collapsed="false">
      <c r="B815" s="41"/>
      <c r="C815" s="41"/>
      <c r="D815" s="41"/>
      <c r="E815" s="41"/>
      <c r="F815" s="41"/>
      <c r="K815" s="3"/>
    </row>
    <row r="816" customFormat="false" ht="12.75" hidden="false" customHeight="true" outlineLevel="0" collapsed="false">
      <c r="B816" s="41"/>
      <c r="C816" s="41"/>
      <c r="D816" s="41"/>
      <c r="E816" s="41"/>
      <c r="F816" s="41"/>
      <c r="K816" s="3"/>
    </row>
    <row r="817" customFormat="false" ht="12.75" hidden="false" customHeight="true" outlineLevel="0" collapsed="false">
      <c r="B817" s="41"/>
      <c r="C817" s="41"/>
      <c r="D817" s="41"/>
      <c r="E817" s="41"/>
      <c r="F817" s="41"/>
      <c r="K817" s="3"/>
    </row>
    <row r="818" customFormat="false" ht="12.75" hidden="false" customHeight="true" outlineLevel="0" collapsed="false">
      <c r="B818" s="41"/>
      <c r="C818" s="41"/>
      <c r="D818" s="41"/>
      <c r="E818" s="41"/>
      <c r="F818" s="41"/>
      <c r="K818" s="3"/>
    </row>
    <row r="819" customFormat="false" ht="12.75" hidden="false" customHeight="true" outlineLevel="0" collapsed="false">
      <c r="B819" s="41"/>
      <c r="C819" s="41"/>
      <c r="D819" s="41"/>
      <c r="E819" s="41"/>
      <c r="F819" s="41"/>
      <c r="K819" s="3"/>
    </row>
    <row r="820" customFormat="false" ht="12.75" hidden="false" customHeight="true" outlineLevel="0" collapsed="false">
      <c r="B820" s="41"/>
      <c r="C820" s="41"/>
      <c r="D820" s="41"/>
      <c r="E820" s="41"/>
      <c r="F820" s="41"/>
      <c r="K820" s="3"/>
    </row>
    <row r="821" customFormat="false" ht="12.75" hidden="false" customHeight="true" outlineLevel="0" collapsed="false">
      <c r="B821" s="41"/>
      <c r="C821" s="41"/>
      <c r="D821" s="41"/>
      <c r="E821" s="41"/>
      <c r="F821" s="41"/>
      <c r="K821" s="3"/>
    </row>
    <row r="822" customFormat="false" ht="12.75" hidden="false" customHeight="true" outlineLevel="0" collapsed="false">
      <c r="B822" s="41"/>
      <c r="C822" s="41"/>
      <c r="D822" s="41"/>
      <c r="E822" s="41"/>
      <c r="F822" s="41"/>
      <c r="K822" s="3"/>
    </row>
    <row r="823" customFormat="false" ht="12.75" hidden="false" customHeight="true" outlineLevel="0" collapsed="false">
      <c r="B823" s="41"/>
      <c r="C823" s="41"/>
      <c r="D823" s="41"/>
      <c r="E823" s="41"/>
      <c r="F823" s="41"/>
      <c r="K823" s="3"/>
    </row>
    <row r="824" customFormat="false" ht="12.75" hidden="false" customHeight="true" outlineLevel="0" collapsed="false">
      <c r="B824" s="41"/>
      <c r="C824" s="41"/>
      <c r="D824" s="41"/>
      <c r="E824" s="41"/>
      <c r="F824" s="41"/>
      <c r="K824" s="3"/>
    </row>
    <row r="825" customFormat="false" ht="12.75" hidden="false" customHeight="true" outlineLevel="0" collapsed="false">
      <c r="B825" s="41"/>
      <c r="C825" s="41"/>
      <c r="D825" s="41"/>
      <c r="E825" s="41"/>
      <c r="F825" s="41"/>
      <c r="K825" s="3"/>
    </row>
    <row r="826" customFormat="false" ht="12.75" hidden="false" customHeight="true" outlineLevel="0" collapsed="false">
      <c r="B826" s="41"/>
      <c r="C826" s="41"/>
      <c r="D826" s="41"/>
      <c r="E826" s="41"/>
      <c r="F826" s="41"/>
      <c r="K826" s="3"/>
    </row>
    <row r="827" customFormat="false" ht="12.75" hidden="false" customHeight="true" outlineLevel="0" collapsed="false">
      <c r="B827" s="41"/>
      <c r="C827" s="41"/>
      <c r="D827" s="41"/>
      <c r="E827" s="41"/>
      <c r="F827" s="41"/>
      <c r="K827" s="3"/>
    </row>
    <row r="828" customFormat="false" ht="12.75" hidden="false" customHeight="true" outlineLevel="0" collapsed="false">
      <c r="B828" s="41"/>
      <c r="C828" s="41"/>
      <c r="D828" s="41"/>
      <c r="E828" s="41"/>
      <c r="F828" s="41"/>
      <c r="K828" s="3"/>
    </row>
    <row r="829" customFormat="false" ht="12.75" hidden="false" customHeight="true" outlineLevel="0" collapsed="false">
      <c r="B829" s="41"/>
      <c r="C829" s="41"/>
      <c r="D829" s="41"/>
      <c r="E829" s="41"/>
      <c r="F829" s="41"/>
      <c r="K829" s="3"/>
    </row>
    <row r="830" customFormat="false" ht="12.75" hidden="false" customHeight="true" outlineLevel="0" collapsed="false">
      <c r="B830" s="41"/>
      <c r="C830" s="41"/>
      <c r="D830" s="41"/>
      <c r="E830" s="41"/>
      <c r="F830" s="41"/>
      <c r="K830" s="3"/>
    </row>
    <row r="831" customFormat="false" ht="12.75" hidden="false" customHeight="true" outlineLevel="0" collapsed="false">
      <c r="B831" s="41"/>
      <c r="C831" s="41"/>
      <c r="D831" s="41"/>
      <c r="E831" s="41"/>
      <c r="F831" s="41"/>
      <c r="K831" s="3"/>
    </row>
    <row r="832" customFormat="false" ht="12.75" hidden="false" customHeight="true" outlineLevel="0" collapsed="false">
      <c r="B832" s="41"/>
      <c r="C832" s="41"/>
      <c r="D832" s="41"/>
      <c r="E832" s="41"/>
      <c r="F832" s="41"/>
      <c r="K832" s="3"/>
    </row>
    <row r="833" customFormat="false" ht="12.75" hidden="false" customHeight="true" outlineLevel="0" collapsed="false">
      <c r="B833" s="41"/>
      <c r="C833" s="41"/>
      <c r="D833" s="41"/>
      <c r="E833" s="41"/>
      <c r="F833" s="41"/>
      <c r="K833" s="3"/>
    </row>
    <row r="834" customFormat="false" ht="12.75" hidden="false" customHeight="true" outlineLevel="0" collapsed="false">
      <c r="B834" s="41"/>
      <c r="C834" s="41"/>
      <c r="D834" s="41"/>
      <c r="E834" s="41"/>
      <c r="F834" s="41"/>
      <c r="K834" s="3"/>
    </row>
    <row r="835" customFormat="false" ht="12.75" hidden="false" customHeight="true" outlineLevel="0" collapsed="false">
      <c r="B835" s="41"/>
      <c r="C835" s="41"/>
      <c r="D835" s="41"/>
      <c r="E835" s="41"/>
      <c r="F835" s="41"/>
      <c r="K835" s="3"/>
    </row>
    <row r="836" customFormat="false" ht="12.75" hidden="false" customHeight="true" outlineLevel="0" collapsed="false">
      <c r="B836" s="41"/>
      <c r="C836" s="41"/>
      <c r="D836" s="41"/>
      <c r="E836" s="41"/>
      <c r="F836" s="41"/>
      <c r="K836" s="3"/>
    </row>
    <row r="837" customFormat="false" ht="12.75" hidden="false" customHeight="true" outlineLevel="0" collapsed="false">
      <c r="B837" s="41"/>
      <c r="C837" s="41"/>
      <c r="D837" s="41"/>
      <c r="E837" s="41"/>
      <c r="F837" s="41"/>
      <c r="K837" s="3"/>
    </row>
    <row r="838" customFormat="false" ht="12.75" hidden="false" customHeight="true" outlineLevel="0" collapsed="false">
      <c r="B838" s="41"/>
      <c r="C838" s="41"/>
      <c r="D838" s="41"/>
      <c r="E838" s="41"/>
      <c r="F838" s="41"/>
      <c r="K838" s="3"/>
    </row>
    <row r="839" customFormat="false" ht="12.75" hidden="false" customHeight="true" outlineLevel="0" collapsed="false">
      <c r="B839" s="41"/>
      <c r="C839" s="41"/>
      <c r="D839" s="41"/>
      <c r="E839" s="41"/>
      <c r="F839" s="41"/>
      <c r="K839" s="3"/>
    </row>
    <row r="840" customFormat="false" ht="12.75" hidden="false" customHeight="true" outlineLevel="0" collapsed="false">
      <c r="B840" s="41"/>
      <c r="C840" s="41"/>
      <c r="D840" s="41"/>
      <c r="E840" s="41"/>
      <c r="F840" s="41"/>
      <c r="K840" s="3"/>
    </row>
    <row r="841" customFormat="false" ht="12.75" hidden="false" customHeight="true" outlineLevel="0" collapsed="false">
      <c r="B841" s="41"/>
      <c r="C841" s="41"/>
      <c r="D841" s="41"/>
      <c r="E841" s="41"/>
      <c r="F841" s="41"/>
      <c r="K841" s="3"/>
    </row>
    <row r="842" customFormat="false" ht="12.75" hidden="false" customHeight="true" outlineLevel="0" collapsed="false">
      <c r="B842" s="41"/>
      <c r="C842" s="41"/>
      <c r="D842" s="41"/>
      <c r="E842" s="41"/>
      <c r="F842" s="41"/>
      <c r="K842" s="3"/>
    </row>
    <row r="843" customFormat="false" ht="12.75" hidden="false" customHeight="true" outlineLevel="0" collapsed="false">
      <c r="B843" s="41"/>
      <c r="C843" s="41"/>
      <c r="D843" s="41"/>
      <c r="E843" s="41"/>
      <c r="F843" s="41"/>
      <c r="K843" s="3"/>
    </row>
    <row r="844" customFormat="false" ht="12.75" hidden="false" customHeight="true" outlineLevel="0" collapsed="false">
      <c r="B844" s="41"/>
      <c r="C844" s="41"/>
      <c r="D844" s="41"/>
      <c r="E844" s="41"/>
      <c r="F844" s="41"/>
      <c r="K844" s="3"/>
    </row>
    <row r="845" customFormat="false" ht="12.75" hidden="false" customHeight="true" outlineLevel="0" collapsed="false">
      <c r="B845" s="41"/>
      <c r="C845" s="41"/>
      <c r="D845" s="41"/>
      <c r="E845" s="41"/>
      <c r="F845" s="41"/>
      <c r="K845" s="3"/>
    </row>
    <row r="846" customFormat="false" ht="12.75" hidden="false" customHeight="true" outlineLevel="0" collapsed="false">
      <c r="B846" s="41"/>
      <c r="C846" s="41"/>
      <c r="D846" s="41"/>
      <c r="E846" s="41"/>
      <c r="F846" s="41"/>
      <c r="K846" s="3"/>
    </row>
    <row r="847" customFormat="false" ht="12.75" hidden="false" customHeight="true" outlineLevel="0" collapsed="false">
      <c r="B847" s="41"/>
      <c r="C847" s="41"/>
      <c r="D847" s="41"/>
      <c r="E847" s="41"/>
      <c r="F847" s="41"/>
      <c r="K847" s="3"/>
    </row>
    <row r="848" customFormat="false" ht="12.75" hidden="false" customHeight="true" outlineLevel="0" collapsed="false">
      <c r="B848" s="41"/>
      <c r="C848" s="41"/>
      <c r="D848" s="41"/>
      <c r="E848" s="41"/>
      <c r="F848" s="41"/>
      <c r="K848" s="3"/>
    </row>
    <row r="849" customFormat="false" ht="12.75" hidden="false" customHeight="true" outlineLevel="0" collapsed="false">
      <c r="B849" s="41"/>
      <c r="C849" s="41"/>
      <c r="D849" s="41"/>
      <c r="E849" s="41"/>
      <c r="F849" s="41"/>
      <c r="K849" s="3"/>
    </row>
    <row r="850" customFormat="false" ht="12.75" hidden="false" customHeight="true" outlineLevel="0" collapsed="false">
      <c r="B850" s="41"/>
      <c r="C850" s="41"/>
      <c r="D850" s="41"/>
      <c r="E850" s="41"/>
      <c r="F850" s="41"/>
      <c r="K850" s="3"/>
    </row>
    <row r="851" customFormat="false" ht="12.75" hidden="false" customHeight="true" outlineLevel="0" collapsed="false">
      <c r="B851" s="41"/>
      <c r="C851" s="41"/>
      <c r="D851" s="41"/>
      <c r="E851" s="41"/>
      <c r="F851" s="41"/>
      <c r="K851" s="3"/>
    </row>
    <row r="852" customFormat="false" ht="12.75" hidden="false" customHeight="true" outlineLevel="0" collapsed="false">
      <c r="B852" s="41"/>
      <c r="C852" s="41"/>
      <c r="D852" s="41"/>
      <c r="E852" s="41"/>
      <c r="F852" s="41"/>
      <c r="K852" s="3"/>
    </row>
    <row r="853" customFormat="false" ht="12.75" hidden="false" customHeight="true" outlineLevel="0" collapsed="false">
      <c r="B853" s="41"/>
      <c r="C853" s="41"/>
      <c r="D853" s="41"/>
      <c r="E853" s="41"/>
      <c r="F853" s="41"/>
      <c r="K853" s="3"/>
    </row>
    <row r="854" customFormat="false" ht="12.75" hidden="false" customHeight="true" outlineLevel="0" collapsed="false">
      <c r="B854" s="41"/>
      <c r="C854" s="41"/>
      <c r="D854" s="41"/>
      <c r="E854" s="41"/>
      <c r="F854" s="41"/>
      <c r="K854" s="3"/>
    </row>
    <row r="855" customFormat="false" ht="12.75" hidden="false" customHeight="true" outlineLevel="0" collapsed="false">
      <c r="B855" s="41"/>
      <c r="C855" s="41"/>
      <c r="D855" s="41"/>
      <c r="E855" s="41"/>
      <c r="F855" s="41"/>
      <c r="K855" s="3"/>
    </row>
    <row r="856" customFormat="false" ht="12.75" hidden="false" customHeight="true" outlineLevel="0" collapsed="false">
      <c r="B856" s="41"/>
      <c r="C856" s="41"/>
      <c r="D856" s="41"/>
      <c r="E856" s="41"/>
      <c r="F856" s="41"/>
      <c r="K856" s="3"/>
    </row>
    <row r="857" customFormat="false" ht="12.75" hidden="false" customHeight="true" outlineLevel="0" collapsed="false">
      <c r="B857" s="41"/>
      <c r="C857" s="41"/>
      <c r="D857" s="41"/>
      <c r="E857" s="41"/>
      <c r="F857" s="41"/>
      <c r="K857" s="3"/>
    </row>
    <row r="858" customFormat="false" ht="12.75" hidden="false" customHeight="true" outlineLevel="0" collapsed="false">
      <c r="B858" s="41"/>
      <c r="C858" s="41"/>
      <c r="D858" s="41"/>
      <c r="E858" s="41"/>
      <c r="F858" s="41"/>
      <c r="K858" s="3"/>
    </row>
    <row r="859" customFormat="false" ht="12.75" hidden="false" customHeight="true" outlineLevel="0" collapsed="false">
      <c r="B859" s="41"/>
      <c r="C859" s="41"/>
      <c r="D859" s="41"/>
      <c r="E859" s="41"/>
      <c r="F859" s="41"/>
      <c r="K859" s="3"/>
    </row>
    <row r="860" customFormat="false" ht="12.75" hidden="false" customHeight="true" outlineLevel="0" collapsed="false">
      <c r="B860" s="41"/>
      <c r="C860" s="41"/>
      <c r="D860" s="41"/>
      <c r="E860" s="41"/>
      <c r="F860" s="41"/>
      <c r="K860" s="3"/>
    </row>
    <row r="861" customFormat="false" ht="12.75" hidden="false" customHeight="true" outlineLevel="0" collapsed="false">
      <c r="B861" s="41"/>
      <c r="C861" s="41"/>
      <c r="D861" s="41"/>
      <c r="E861" s="41"/>
      <c r="F861" s="41"/>
      <c r="K861" s="3"/>
    </row>
    <row r="862" customFormat="false" ht="12.75" hidden="false" customHeight="true" outlineLevel="0" collapsed="false">
      <c r="B862" s="41"/>
      <c r="C862" s="41"/>
      <c r="D862" s="41"/>
      <c r="E862" s="41"/>
      <c r="F862" s="41"/>
      <c r="K862" s="3"/>
    </row>
    <row r="863" customFormat="false" ht="12.75" hidden="false" customHeight="true" outlineLevel="0" collapsed="false">
      <c r="B863" s="41"/>
      <c r="C863" s="41"/>
      <c r="D863" s="41"/>
      <c r="E863" s="41"/>
      <c r="F863" s="41"/>
      <c r="K863" s="3"/>
    </row>
    <row r="864" customFormat="false" ht="12.75" hidden="false" customHeight="true" outlineLevel="0" collapsed="false">
      <c r="B864" s="41"/>
      <c r="C864" s="41"/>
      <c r="D864" s="41"/>
      <c r="E864" s="41"/>
      <c r="F864" s="41"/>
      <c r="K864" s="3"/>
    </row>
    <row r="865" customFormat="false" ht="12.75" hidden="false" customHeight="true" outlineLevel="0" collapsed="false">
      <c r="B865" s="41"/>
      <c r="C865" s="41"/>
      <c r="D865" s="41"/>
      <c r="E865" s="41"/>
      <c r="F865" s="41"/>
      <c r="K865" s="3"/>
    </row>
    <row r="866" customFormat="false" ht="12.75" hidden="false" customHeight="true" outlineLevel="0" collapsed="false">
      <c r="B866" s="41"/>
      <c r="C866" s="41"/>
      <c r="D866" s="41"/>
      <c r="E866" s="41"/>
      <c r="F866" s="41"/>
      <c r="K866" s="3"/>
    </row>
    <row r="867" customFormat="false" ht="12.75" hidden="false" customHeight="true" outlineLevel="0" collapsed="false">
      <c r="B867" s="41"/>
      <c r="C867" s="41"/>
      <c r="D867" s="41"/>
      <c r="E867" s="41"/>
      <c r="F867" s="41"/>
      <c r="K867" s="3"/>
    </row>
    <row r="868" customFormat="false" ht="12.75" hidden="false" customHeight="true" outlineLevel="0" collapsed="false">
      <c r="B868" s="41"/>
      <c r="C868" s="41"/>
      <c r="D868" s="41"/>
      <c r="E868" s="41"/>
      <c r="F868" s="41"/>
      <c r="K868" s="3"/>
    </row>
    <row r="869" customFormat="false" ht="12.75" hidden="false" customHeight="true" outlineLevel="0" collapsed="false">
      <c r="B869" s="41"/>
      <c r="C869" s="41"/>
      <c r="D869" s="41"/>
      <c r="E869" s="41"/>
      <c r="F869" s="41"/>
      <c r="K869" s="3"/>
    </row>
    <row r="870" customFormat="false" ht="12.75" hidden="false" customHeight="true" outlineLevel="0" collapsed="false">
      <c r="B870" s="41"/>
      <c r="C870" s="41"/>
      <c r="D870" s="41"/>
      <c r="E870" s="41"/>
      <c r="F870" s="41"/>
      <c r="K870" s="3"/>
    </row>
    <row r="871" customFormat="false" ht="12.75" hidden="false" customHeight="true" outlineLevel="0" collapsed="false">
      <c r="B871" s="41"/>
      <c r="C871" s="41"/>
      <c r="D871" s="41"/>
      <c r="E871" s="41"/>
      <c r="F871" s="41"/>
      <c r="K871" s="3"/>
    </row>
    <row r="872" customFormat="false" ht="12.75" hidden="false" customHeight="true" outlineLevel="0" collapsed="false">
      <c r="B872" s="41"/>
      <c r="C872" s="41"/>
      <c r="D872" s="41"/>
      <c r="E872" s="41"/>
      <c r="F872" s="41"/>
      <c r="K872" s="3"/>
    </row>
    <row r="873" customFormat="false" ht="12.75" hidden="false" customHeight="true" outlineLevel="0" collapsed="false">
      <c r="B873" s="41"/>
      <c r="C873" s="41"/>
      <c r="D873" s="41"/>
      <c r="E873" s="41"/>
      <c r="F873" s="41"/>
      <c r="K873" s="3"/>
    </row>
    <row r="874" customFormat="false" ht="12.75" hidden="false" customHeight="true" outlineLevel="0" collapsed="false">
      <c r="B874" s="41"/>
      <c r="C874" s="41"/>
      <c r="D874" s="41"/>
      <c r="E874" s="41"/>
      <c r="F874" s="41"/>
      <c r="K874" s="3"/>
    </row>
    <row r="875" customFormat="false" ht="12.75" hidden="false" customHeight="true" outlineLevel="0" collapsed="false">
      <c r="B875" s="41"/>
      <c r="C875" s="41"/>
      <c r="D875" s="41"/>
      <c r="E875" s="41"/>
      <c r="F875" s="41"/>
      <c r="K875" s="3"/>
    </row>
    <row r="876" customFormat="false" ht="12.75" hidden="false" customHeight="true" outlineLevel="0" collapsed="false">
      <c r="B876" s="41"/>
      <c r="C876" s="41"/>
      <c r="D876" s="41"/>
      <c r="E876" s="41"/>
      <c r="F876" s="41"/>
      <c r="K876" s="3"/>
    </row>
    <row r="877" customFormat="false" ht="12.75" hidden="false" customHeight="true" outlineLevel="0" collapsed="false">
      <c r="B877" s="41"/>
      <c r="C877" s="41"/>
      <c r="D877" s="41"/>
      <c r="E877" s="41"/>
      <c r="F877" s="41"/>
      <c r="K877" s="3"/>
    </row>
    <row r="878" customFormat="false" ht="12.75" hidden="false" customHeight="true" outlineLevel="0" collapsed="false">
      <c r="B878" s="41"/>
      <c r="C878" s="41"/>
      <c r="D878" s="41"/>
      <c r="E878" s="41"/>
      <c r="F878" s="41"/>
      <c r="K878" s="3"/>
    </row>
    <row r="879" customFormat="false" ht="12.75" hidden="false" customHeight="true" outlineLevel="0" collapsed="false">
      <c r="B879" s="41"/>
      <c r="C879" s="41"/>
      <c r="D879" s="41"/>
      <c r="E879" s="41"/>
      <c r="F879" s="41"/>
      <c r="K879" s="3"/>
    </row>
    <row r="880" customFormat="false" ht="12.75" hidden="false" customHeight="true" outlineLevel="0" collapsed="false">
      <c r="B880" s="41"/>
      <c r="C880" s="41"/>
      <c r="D880" s="41"/>
      <c r="E880" s="41"/>
      <c r="F880" s="41"/>
      <c r="K880" s="3"/>
    </row>
    <row r="881" customFormat="false" ht="12.75" hidden="false" customHeight="true" outlineLevel="0" collapsed="false">
      <c r="B881" s="41"/>
      <c r="C881" s="41"/>
      <c r="D881" s="41"/>
      <c r="E881" s="41"/>
      <c r="F881" s="41"/>
      <c r="K881" s="3"/>
    </row>
    <row r="882" customFormat="false" ht="12.75" hidden="false" customHeight="true" outlineLevel="0" collapsed="false">
      <c r="B882" s="41"/>
      <c r="C882" s="41"/>
      <c r="D882" s="41"/>
      <c r="E882" s="41"/>
      <c r="F882" s="41"/>
      <c r="K882" s="3"/>
    </row>
    <row r="883" customFormat="false" ht="12.75" hidden="false" customHeight="true" outlineLevel="0" collapsed="false">
      <c r="B883" s="41"/>
      <c r="C883" s="41"/>
      <c r="D883" s="41"/>
      <c r="E883" s="41"/>
      <c r="F883" s="41"/>
      <c r="K883" s="3"/>
    </row>
    <row r="884" customFormat="false" ht="12.75" hidden="false" customHeight="true" outlineLevel="0" collapsed="false">
      <c r="B884" s="41"/>
      <c r="C884" s="41"/>
      <c r="D884" s="41"/>
      <c r="E884" s="41"/>
      <c r="F884" s="41"/>
      <c r="K884" s="3"/>
    </row>
    <row r="885" customFormat="false" ht="12.75" hidden="false" customHeight="true" outlineLevel="0" collapsed="false">
      <c r="B885" s="41"/>
      <c r="C885" s="41"/>
      <c r="D885" s="41"/>
      <c r="E885" s="41"/>
      <c r="F885" s="41"/>
      <c r="K885" s="3"/>
    </row>
    <row r="886" customFormat="false" ht="12.75" hidden="false" customHeight="true" outlineLevel="0" collapsed="false">
      <c r="B886" s="41"/>
      <c r="C886" s="41"/>
      <c r="D886" s="41"/>
      <c r="E886" s="41"/>
      <c r="F886" s="41"/>
      <c r="K886" s="3"/>
    </row>
    <row r="887" customFormat="false" ht="12.75" hidden="false" customHeight="true" outlineLevel="0" collapsed="false">
      <c r="B887" s="41"/>
      <c r="C887" s="41"/>
      <c r="D887" s="41"/>
      <c r="E887" s="41"/>
      <c r="F887" s="41"/>
      <c r="K887" s="3"/>
    </row>
    <row r="888" customFormat="false" ht="12.75" hidden="false" customHeight="true" outlineLevel="0" collapsed="false">
      <c r="B888" s="41"/>
      <c r="C888" s="41"/>
      <c r="D888" s="41"/>
      <c r="E888" s="41"/>
      <c r="F888" s="41"/>
      <c r="K888" s="3"/>
    </row>
    <row r="889" customFormat="false" ht="12.75" hidden="false" customHeight="true" outlineLevel="0" collapsed="false">
      <c r="B889" s="41"/>
      <c r="C889" s="41"/>
      <c r="D889" s="41"/>
      <c r="E889" s="41"/>
      <c r="F889" s="41"/>
      <c r="K889" s="3"/>
    </row>
    <row r="890" customFormat="false" ht="12.75" hidden="false" customHeight="true" outlineLevel="0" collapsed="false">
      <c r="B890" s="41"/>
      <c r="C890" s="41"/>
      <c r="D890" s="41"/>
      <c r="E890" s="41"/>
      <c r="F890" s="41"/>
      <c r="K890" s="3"/>
    </row>
    <row r="891" customFormat="false" ht="12.75" hidden="false" customHeight="true" outlineLevel="0" collapsed="false">
      <c r="B891" s="41"/>
      <c r="C891" s="41"/>
      <c r="D891" s="41"/>
      <c r="E891" s="41"/>
      <c r="F891" s="41"/>
      <c r="K891" s="3"/>
    </row>
    <row r="892" customFormat="false" ht="12.75" hidden="false" customHeight="true" outlineLevel="0" collapsed="false">
      <c r="B892" s="41"/>
      <c r="C892" s="41"/>
      <c r="D892" s="41"/>
      <c r="E892" s="41"/>
      <c r="F892" s="41"/>
      <c r="K892" s="3"/>
    </row>
    <row r="893" customFormat="false" ht="12.75" hidden="false" customHeight="true" outlineLevel="0" collapsed="false">
      <c r="B893" s="41"/>
      <c r="C893" s="41"/>
      <c r="D893" s="41"/>
      <c r="E893" s="41"/>
      <c r="F893" s="41"/>
      <c r="K893" s="3"/>
    </row>
    <row r="894" customFormat="false" ht="12.75" hidden="false" customHeight="true" outlineLevel="0" collapsed="false">
      <c r="B894" s="41"/>
      <c r="C894" s="41"/>
      <c r="D894" s="41"/>
      <c r="E894" s="41"/>
      <c r="F894" s="41"/>
      <c r="K894" s="3"/>
    </row>
    <row r="895" customFormat="false" ht="12.75" hidden="false" customHeight="true" outlineLevel="0" collapsed="false">
      <c r="B895" s="41"/>
      <c r="C895" s="41"/>
      <c r="D895" s="41"/>
      <c r="E895" s="41"/>
      <c r="F895" s="41"/>
      <c r="K895" s="3"/>
    </row>
    <row r="896" customFormat="false" ht="12.75" hidden="false" customHeight="true" outlineLevel="0" collapsed="false">
      <c r="B896" s="41"/>
      <c r="C896" s="41"/>
      <c r="D896" s="41"/>
      <c r="E896" s="41"/>
      <c r="F896" s="41"/>
      <c r="K896" s="3"/>
    </row>
    <row r="897" customFormat="false" ht="12.75" hidden="false" customHeight="true" outlineLevel="0" collapsed="false">
      <c r="B897" s="41"/>
      <c r="C897" s="41"/>
      <c r="D897" s="41"/>
      <c r="E897" s="41"/>
      <c r="F897" s="41"/>
      <c r="K897" s="3"/>
    </row>
    <row r="898" customFormat="false" ht="12.75" hidden="false" customHeight="true" outlineLevel="0" collapsed="false">
      <c r="B898" s="41"/>
      <c r="C898" s="41"/>
      <c r="D898" s="41"/>
      <c r="E898" s="41"/>
      <c r="F898" s="41"/>
      <c r="K898" s="3"/>
    </row>
    <row r="899" customFormat="false" ht="12.75" hidden="false" customHeight="true" outlineLevel="0" collapsed="false">
      <c r="B899" s="41"/>
      <c r="C899" s="41"/>
      <c r="D899" s="41"/>
      <c r="E899" s="41"/>
      <c r="F899" s="41"/>
      <c r="K899" s="3"/>
    </row>
    <row r="900" customFormat="false" ht="12.75" hidden="false" customHeight="true" outlineLevel="0" collapsed="false">
      <c r="B900" s="41"/>
      <c r="C900" s="41"/>
      <c r="D900" s="41"/>
      <c r="E900" s="41"/>
      <c r="F900" s="41"/>
      <c r="K900" s="3"/>
    </row>
    <row r="901" customFormat="false" ht="12.75" hidden="false" customHeight="true" outlineLevel="0" collapsed="false">
      <c r="B901" s="41"/>
      <c r="C901" s="41"/>
      <c r="D901" s="41"/>
      <c r="E901" s="41"/>
      <c r="F901" s="41"/>
      <c r="K901" s="3"/>
    </row>
    <row r="902" customFormat="false" ht="12.75" hidden="false" customHeight="true" outlineLevel="0" collapsed="false">
      <c r="B902" s="41"/>
      <c r="C902" s="41"/>
      <c r="D902" s="41"/>
      <c r="E902" s="41"/>
      <c r="F902" s="41"/>
      <c r="K902" s="3"/>
    </row>
    <row r="903" customFormat="false" ht="12.75" hidden="false" customHeight="true" outlineLevel="0" collapsed="false">
      <c r="B903" s="41"/>
      <c r="C903" s="41"/>
      <c r="D903" s="41"/>
      <c r="E903" s="41"/>
      <c r="F903" s="41"/>
      <c r="K903" s="3"/>
    </row>
    <row r="904" customFormat="false" ht="12.75" hidden="false" customHeight="true" outlineLevel="0" collapsed="false">
      <c r="B904" s="41"/>
      <c r="C904" s="41"/>
      <c r="D904" s="41"/>
      <c r="E904" s="41"/>
      <c r="F904" s="41"/>
      <c r="K904" s="3"/>
    </row>
    <row r="905" customFormat="false" ht="12.75" hidden="false" customHeight="true" outlineLevel="0" collapsed="false">
      <c r="B905" s="41"/>
      <c r="C905" s="41"/>
      <c r="D905" s="41"/>
      <c r="E905" s="41"/>
      <c r="F905" s="41"/>
      <c r="K905" s="3"/>
    </row>
    <row r="906" customFormat="false" ht="12.75" hidden="false" customHeight="true" outlineLevel="0" collapsed="false">
      <c r="B906" s="41"/>
      <c r="C906" s="41"/>
      <c r="D906" s="41"/>
      <c r="E906" s="41"/>
      <c r="F906" s="41"/>
      <c r="K906" s="3"/>
    </row>
    <row r="907" customFormat="false" ht="12.75" hidden="false" customHeight="true" outlineLevel="0" collapsed="false">
      <c r="B907" s="41"/>
      <c r="C907" s="41"/>
      <c r="D907" s="41"/>
      <c r="E907" s="41"/>
      <c r="F907" s="41"/>
      <c r="K907" s="3"/>
    </row>
    <row r="908" customFormat="false" ht="12.75" hidden="false" customHeight="true" outlineLevel="0" collapsed="false">
      <c r="B908" s="41"/>
      <c r="C908" s="41"/>
      <c r="D908" s="41"/>
      <c r="E908" s="41"/>
      <c r="F908" s="41"/>
      <c r="K908" s="3"/>
    </row>
    <row r="909" customFormat="false" ht="12.75" hidden="false" customHeight="true" outlineLevel="0" collapsed="false">
      <c r="B909" s="41"/>
      <c r="C909" s="41"/>
      <c r="D909" s="41"/>
      <c r="E909" s="41"/>
      <c r="F909" s="41"/>
      <c r="K909" s="3"/>
    </row>
    <row r="910" customFormat="false" ht="12.75" hidden="false" customHeight="true" outlineLevel="0" collapsed="false">
      <c r="B910" s="41"/>
      <c r="C910" s="41"/>
      <c r="D910" s="41"/>
      <c r="E910" s="41"/>
      <c r="F910" s="41"/>
      <c r="K910" s="3"/>
    </row>
    <row r="911" customFormat="false" ht="12.75" hidden="false" customHeight="true" outlineLevel="0" collapsed="false">
      <c r="B911" s="41"/>
      <c r="C911" s="41"/>
      <c r="D911" s="41"/>
      <c r="E911" s="41"/>
      <c r="F911" s="41"/>
      <c r="K911" s="3"/>
    </row>
    <row r="912" customFormat="false" ht="12.75" hidden="false" customHeight="true" outlineLevel="0" collapsed="false">
      <c r="B912" s="41"/>
      <c r="C912" s="41"/>
      <c r="D912" s="41"/>
      <c r="E912" s="41"/>
      <c r="F912" s="41"/>
      <c r="K912" s="3"/>
    </row>
    <row r="913" customFormat="false" ht="12.75" hidden="false" customHeight="true" outlineLevel="0" collapsed="false">
      <c r="B913" s="41"/>
      <c r="C913" s="41"/>
      <c r="D913" s="41"/>
      <c r="E913" s="41"/>
      <c r="F913" s="41"/>
      <c r="K913" s="3"/>
    </row>
    <row r="914" customFormat="false" ht="12.75" hidden="false" customHeight="true" outlineLevel="0" collapsed="false">
      <c r="B914" s="41"/>
      <c r="C914" s="41"/>
      <c r="D914" s="41"/>
      <c r="E914" s="41"/>
      <c r="F914" s="41"/>
      <c r="K914" s="3"/>
    </row>
    <row r="915" customFormat="false" ht="12.75" hidden="false" customHeight="true" outlineLevel="0" collapsed="false">
      <c r="B915" s="41"/>
      <c r="C915" s="41"/>
      <c r="D915" s="41"/>
      <c r="E915" s="41"/>
      <c r="F915" s="41"/>
      <c r="K915" s="3"/>
    </row>
    <row r="916" customFormat="false" ht="12.75" hidden="false" customHeight="true" outlineLevel="0" collapsed="false">
      <c r="B916" s="41"/>
      <c r="C916" s="41"/>
      <c r="D916" s="41"/>
      <c r="E916" s="41"/>
      <c r="F916" s="41"/>
      <c r="K916" s="3"/>
    </row>
    <row r="917" customFormat="false" ht="12.75" hidden="false" customHeight="true" outlineLevel="0" collapsed="false">
      <c r="B917" s="41"/>
      <c r="C917" s="41"/>
      <c r="D917" s="41"/>
      <c r="E917" s="41"/>
      <c r="F917" s="41"/>
      <c r="K917" s="3"/>
    </row>
    <row r="918" customFormat="false" ht="12.75" hidden="false" customHeight="true" outlineLevel="0" collapsed="false">
      <c r="B918" s="41"/>
      <c r="C918" s="41"/>
      <c r="D918" s="41"/>
      <c r="E918" s="41"/>
      <c r="F918" s="41"/>
      <c r="K918" s="3"/>
    </row>
    <row r="919" customFormat="false" ht="12.75" hidden="false" customHeight="true" outlineLevel="0" collapsed="false">
      <c r="B919" s="41"/>
      <c r="C919" s="41"/>
      <c r="D919" s="41"/>
      <c r="E919" s="41"/>
      <c r="F919" s="41"/>
      <c r="K919" s="3"/>
    </row>
    <row r="920" customFormat="false" ht="12.75" hidden="false" customHeight="true" outlineLevel="0" collapsed="false">
      <c r="B920" s="41"/>
      <c r="C920" s="41"/>
      <c r="D920" s="41"/>
      <c r="E920" s="41"/>
      <c r="F920" s="41"/>
      <c r="K920" s="3"/>
    </row>
    <row r="921" customFormat="false" ht="12.75" hidden="false" customHeight="true" outlineLevel="0" collapsed="false">
      <c r="B921" s="41"/>
      <c r="C921" s="41"/>
      <c r="D921" s="41"/>
      <c r="E921" s="41"/>
      <c r="F921" s="41"/>
      <c r="K921" s="3"/>
    </row>
    <row r="922" customFormat="false" ht="12.75" hidden="false" customHeight="true" outlineLevel="0" collapsed="false">
      <c r="B922" s="41"/>
      <c r="C922" s="41"/>
      <c r="D922" s="41"/>
      <c r="E922" s="41"/>
      <c r="F922" s="41"/>
      <c r="K922" s="3"/>
    </row>
    <row r="923" customFormat="false" ht="12.75" hidden="false" customHeight="true" outlineLevel="0" collapsed="false">
      <c r="B923" s="41"/>
      <c r="C923" s="41"/>
      <c r="D923" s="41"/>
      <c r="E923" s="41"/>
      <c r="F923" s="41"/>
      <c r="K923" s="3"/>
    </row>
    <row r="924" customFormat="false" ht="12.75" hidden="false" customHeight="true" outlineLevel="0" collapsed="false">
      <c r="B924" s="41"/>
      <c r="C924" s="41"/>
      <c r="D924" s="41"/>
      <c r="E924" s="41"/>
      <c r="F924" s="41"/>
      <c r="K924" s="3"/>
    </row>
    <row r="925" customFormat="false" ht="12.75" hidden="false" customHeight="true" outlineLevel="0" collapsed="false">
      <c r="B925" s="41"/>
      <c r="C925" s="41"/>
      <c r="D925" s="41"/>
      <c r="E925" s="41"/>
      <c r="F925" s="41"/>
      <c r="K925" s="3"/>
    </row>
    <row r="926" customFormat="false" ht="12.75" hidden="false" customHeight="true" outlineLevel="0" collapsed="false">
      <c r="B926" s="41"/>
      <c r="C926" s="41"/>
      <c r="D926" s="41"/>
      <c r="E926" s="41"/>
      <c r="F926" s="41"/>
      <c r="K926" s="3"/>
    </row>
    <row r="927" customFormat="false" ht="12.75" hidden="false" customHeight="true" outlineLevel="0" collapsed="false">
      <c r="B927" s="41"/>
      <c r="C927" s="41"/>
      <c r="D927" s="41"/>
      <c r="E927" s="41"/>
      <c r="F927" s="41"/>
      <c r="K927" s="3"/>
    </row>
    <row r="928" customFormat="false" ht="12.75" hidden="false" customHeight="true" outlineLevel="0" collapsed="false">
      <c r="B928" s="41"/>
      <c r="C928" s="41"/>
      <c r="D928" s="41"/>
      <c r="E928" s="41"/>
      <c r="F928" s="41"/>
      <c r="K928" s="3"/>
    </row>
    <row r="929" customFormat="false" ht="12.75" hidden="false" customHeight="true" outlineLevel="0" collapsed="false">
      <c r="B929" s="41"/>
      <c r="C929" s="41"/>
      <c r="D929" s="41"/>
      <c r="E929" s="41"/>
      <c r="F929" s="41"/>
      <c r="K929" s="3"/>
    </row>
    <row r="930" customFormat="false" ht="12.75" hidden="false" customHeight="true" outlineLevel="0" collapsed="false">
      <c r="B930" s="41"/>
      <c r="C930" s="41"/>
      <c r="D930" s="41"/>
      <c r="E930" s="41"/>
      <c r="F930" s="41"/>
      <c r="K930" s="3"/>
    </row>
    <row r="931" customFormat="false" ht="12.75" hidden="false" customHeight="true" outlineLevel="0" collapsed="false">
      <c r="B931" s="41"/>
      <c r="C931" s="41"/>
      <c r="D931" s="41"/>
      <c r="E931" s="41"/>
      <c r="F931" s="41"/>
      <c r="K931" s="3"/>
    </row>
    <row r="932" customFormat="false" ht="12.75" hidden="false" customHeight="true" outlineLevel="0" collapsed="false">
      <c r="B932" s="41"/>
      <c r="C932" s="41"/>
      <c r="D932" s="41"/>
      <c r="E932" s="41"/>
      <c r="F932" s="41"/>
      <c r="K932" s="3"/>
    </row>
    <row r="933" customFormat="false" ht="12.75" hidden="false" customHeight="true" outlineLevel="0" collapsed="false">
      <c r="B933" s="41"/>
      <c r="C933" s="41"/>
      <c r="D933" s="41"/>
      <c r="E933" s="41"/>
      <c r="F933" s="41"/>
      <c r="K933" s="3"/>
    </row>
    <row r="934" customFormat="false" ht="12.75" hidden="false" customHeight="true" outlineLevel="0" collapsed="false">
      <c r="B934" s="41"/>
      <c r="C934" s="41"/>
      <c r="D934" s="41"/>
      <c r="E934" s="41"/>
      <c r="F934" s="41"/>
      <c r="K934" s="3"/>
    </row>
    <row r="935" customFormat="false" ht="12.75" hidden="false" customHeight="true" outlineLevel="0" collapsed="false">
      <c r="B935" s="41"/>
      <c r="C935" s="41"/>
      <c r="D935" s="41"/>
      <c r="E935" s="41"/>
      <c r="F935" s="41"/>
      <c r="K935" s="3"/>
    </row>
    <row r="936" customFormat="false" ht="12.75" hidden="false" customHeight="true" outlineLevel="0" collapsed="false">
      <c r="B936" s="41"/>
      <c r="C936" s="41"/>
      <c r="D936" s="41"/>
      <c r="E936" s="41"/>
      <c r="F936" s="41"/>
      <c r="K936" s="3"/>
    </row>
    <row r="937" customFormat="false" ht="12.75" hidden="false" customHeight="true" outlineLevel="0" collapsed="false">
      <c r="B937" s="41"/>
      <c r="C937" s="41"/>
      <c r="D937" s="41"/>
      <c r="E937" s="41"/>
      <c r="F937" s="41"/>
      <c r="K937" s="3"/>
    </row>
    <row r="938" customFormat="false" ht="12.75" hidden="false" customHeight="true" outlineLevel="0" collapsed="false">
      <c r="B938" s="41"/>
      <c r="C938" s="41"/>
      <c r="D938" s="41"/>
      <c r="E938" s="41"/>
      <c r="F938" s="41"/>
      <c r="K938" s="3"/>
    </row>
    <row r="939" customFormat="false" ht="12.75" hidden="false" customHeight="true" outlineLevel="0" collapsed="false">
      <c r="B939" s="41"/>
      <c r="C939" s="41"/>
      <c r="D939" s="41"/>
      <c r="E939" s="41"/>
      <c r="F939" s="41"/>
      <c r="K939" s="3"/>
    </row>
    <row r="940" customFormat="false" ht="12.75" hidden="false" customHeight="true" outlineLevel="0" collapsed="false">
      <c r="B940" s="41"/>
      <c r="C940" s="41"/>
      <c r="D940" s="41"/>
      <c r="E940" s="41"/>
      <c r="F940" s="41"/>
      <c r="K940" s="3"/>
    </row>
    <row r="941" customFormat="false" ht="12.75" hidden="false" customHeight="true" outlineLevel="0" collapsed="false">
      <c r="B941" s="41"/>
      <c r="C941" s="41"/>
      <c r="D941" s="41"/>
      <c r="E941" s="41"/>
      <c r="F941" s="41"/>
      <c r="K941" s="3"/>
    </row>
    <row r="942" customFormat="false" ht="12.75" hidden="false" customHeight="true" outlineLevel="0" collapsed="false">
      <c r="B942" s="41"/>
      <c r="C942" s="41"/>
      <c r="D942" s="41"/>
      <c r="E942" s="41"/>
      <c r="F942" s="41"/>
      <c r="K942" s="3"/>
    </row>
    <row r="943" customFormat="false" ht="12.75" hidden="false" customHeight="true" outlineLevel="0" collapsed="false">
      <c r="B943" s="41"/>
      <c r="C943" s="41"/>
      <c r="D943" s="41"/>
      <c r="E943" s="41"/>
      <c r="F943" s="41"/>
      <c r="K943" s="3"/>
    </row>
    <row r="944" customFormat="false" ht="12.75" hidden="false" customHeight="true" outlineLevel="0" collapsed="false">
      <c r="B944" s="41"/>
      <c r="C944" s="41"/>
      <c r="D944" s="41"/>
      <c r="E944" s="41"/>
      <c r="F944" s="41"/>
      <c r="K944" s="3"/>
    </row>
    <row r="945" customFormat="false" ht="12.75" hidden="false" customHeight="true" outlineLevel="0" collapsed="false">
      <c r="B945" s="41"/>
      <c r="C945" s="41"/>
      <c r="D945" s="41"/>
      <c r="E945" s="41"/>
      <c r="F945" s="41"/>
      <c r="K945" s="3"/>
    </row>
    <row r="946" customFormat="false" ht="12.75" hidden="false" customHeight="true" outlineLevel="0" collapsed="false">
      <c r="B946" s="41"/>
      <c r="C946" s="41"/>
      <c r="D946" s="41"/>
      <c r="E946" s="41"/>
      <c r="F946" s="41"/>
      <c r="K946" s="3"/>
    </row>
    <row r="947" customFormat="false" ht="12.75" hidden="false" customHeight="true" outlineLevel="0" collapsed="false">
      <c r="B947" s="41"/>
      <c r="C947" s="41"/>
      <c r="D947" s="41"/>
      <c r="E947" s="41"/>
      <c r="F947" s="41"/>
      <c r="K947" s="3"/>
    </row>
    <row r="948" customFormat="false" ht="12.75" hidden="false" customHeight="true" outlineLevel="0" collapsed="false">
      <c r="B948" s="41"/>
      <c r="C948" s="41"/>
      <c r="D948" s="41"/>
      <c r="E948" s="41"/>
      <c r="F948" s="41"/>
      <c r="K948" s="3"/>
    </row>
    <row r="949" customFormat="false" ht="12.75" hidden="false" customHeight="true" outlineLevel="0" collapsed="false">
      <c r="B949" s="41"/>
      <c r="C949" s="41"/>
      <c r="D949" s="41"/>
      <c r="E949" s="41"/>
      <c r="F949" s="41"/>
      <c r="K949" s="3"/>
    </row>
    <row r="950" customFormat="false" ht="12.75" hidden="false" customHeight="true" outlineLevel="0" collapsed="false">
      <c r="B950" s="41"/>
      <c r="C950" s="41"/>
      <c r="D950" s="41"/>
      <c r="E950" s="41"/>
      <c r="F950" s="41"/>
      <c r="K950" s="3"/>
    </row>
    <row r="951" customFormat="false" ht="12.75" hidden="false" customHeight="true" outlineLevel="0" collapsed="false">
      <c r="B951" s="41"/>
      <c r="C951" s="41"/>
      <c r="D951" s="41"/>
      <c r="E951" s="41"/>
      <c r="F951" s="41"/>
      <c r="K951" s="3"/>
    </row>
    <row r="952" customFormat="false" ht="12.75" hidden="false" customHeight="true" outlineLevel="0" collapsed="false">
      <c r="B952" s="41"/>
      <c r="C952" s="41"/>
      <c r="D952" s="41"/>
      <c r="E952" s="41"/>
      <c r="F952" s="41"/>
      <c r="K952" s="3"/>
    </row>
    <row r="953" customFormat="false" ht="12.75" hidden="false" customHeight="true" outlineLevel="0" collapsed="false">
      <c r="B953" s="41"/>
      <c r="C953" s="41"/>
      <c r="D953" s="41"/>
      <c r="E953" s="41"/>
      <c r="F953" s="41"/>
      <c r="K953" s="3"/>
    </row>
    <row r="954" customFormat="false" ht="12.75" hidden="false" customHeight="true" outlineLevel="0" collapsed="false">
      <c r="B954" s="41"/>
      <c r="C954" s="41"/>
      <c r="D954" s="41"/>
      <c r="E954" s="41"/>
      <c r="F954" s="41"/>
      <c r="K954" s="3"/>
    </row>
    <row r="955" customFormat="false" ht="12.75" hidden="false" customHeight="true" outlineLevel="0" collapsed="false">
      <c r="B955" s="41"/>
      <c r="C955" s="41"/>
      <c r="D955" s="41"/>
      <c r="E955" s="41"/>
      <c r="F955" s="41"/>
      <c r="K955" s="3"/>
    </row>
    <row r="956" customFormat="false" ht="12.75" hidden="false" customHeight="true" outlineLevel="0" collapsed="false">
      <c r="B956" s="41"/>
      <c r="C956" s="41"/>
      <c r="D956" s="41"/>
      <c r="E956" s="41"/>
      <c r="F956" s="41"/>
      <c r="K956" s="3"/>
    </row>
    <row r="957" customFormat="false" ht="12.75" hidden="false" customHeight="true" outlineLevel="0" collapsed="false">
      <c r="B957" s="41"/>
      <c r="C957" s="41"/>
      <c r="D957" s="41"/>
      <c r="E957" s="41"/>
      <c r="F957" s="41"/>
      <c r="K957" s="3"/>
    </row>
    <row r="958" customFormat="false" ht="12.75" hidden="false" customHeight="true" outlineLevel="0" collapsed="false">
      <c r="B958" s="41"/>
      <c r="C958" s="41"/>
      <c r="D958" s="41"/>
      <c r="E958" s="41"/>
      <c r="F958" s="41"/>
      <c r="K958" s="3"/>
    </row>
    <row r="959" customFormat="false" ht="12.75" hidden="false" customHeight="true" outlineLevel="0" collapsed="false">
      <c r="B959" s="41"/>
      <c r="C959" s="41"/>
      <c r="D959" s="41"/>
      <c r="E959" s="41"/>
      <c r="F959" s="41"/>
      <c r="K959" s="3"/>
    </row>
    <row r="960" customFormat="false" ht="12.75" hidden="false" customHeight="true" outlineLevel="0" collapsed="false">
      <c r="B960" s="41"/>
      <c r="C960" s="41"/>
      <c r="D960" s="41"/>
      <c r="E960" s="41"/>
      <c r="F960" s="41"/>
      <c r="K960" s="3"/>
    </row>
    <row r="961" customFormat="false" ht="12.75" hidden="false" customHeight="true" outlineLevel="0" collapsed="false">
      <c r="B961" s="41"/>
      <c r="C961" s="41"/>
      <c r="D961" s="41"/>
      <c r="E961" s="41"/>
      <c r="F961" s="41"/>
      <c r="K961" s="3"/>
    </row>
    <row r="962" customFormat="false" ht="12.75" hidden="false" customHeight="true" outlineLevel="0" collapsed="false">
      <c r="B962" s="41"/>
      <c r="C962" s="41"/>
      <c r="D962" s="41"/>
      <c r="E962" s="41"/>
      <c r="F962" s="41"/>
      <c r="K962" s="3"/>
    </row>
    <row r="963" customFormat="false" ht="12.75" hidden="false" customHeight="true" outlineLevel="0" collapsed="false">
      <c r="B963" s="41"/>
      <c r="C963" s="41"/>
      <c r="D963" s="41"/>
      <c r="E963" s="41"/>
      <c r="F963" s="41"/>
      <c r="K963" s="3"/>
    </row>
    <row r="964" customFormat="false" ht="12.75" hidden="false" customHeight="true" outlineLevel="0" collapsed="false">
      <c r="B964" s="41"/>
      <c r="C964" s="41"/>
      <c r="D964" s="41"/>
      <c r="E964" s="41"/>
      <c r="F964" s="41"/>
      <c r="K964" s="3"/>
    </row>
    <row r="965" customFormat="false" ht="12.75" hidden="false" customHeight="true" outlineLevel="0" collapsed="false">
      <c r="B965" s="41"/>
      <c r="C965" s="41"/>
      <c r="D965" s="41"/>
      <c r="E965" s="41"/>
      <c r="F965" s="41"/>
      <c r="K965" s="3"/>
    </row>
    <row r="966" customFormat="false" ht="12.75" hidden="false" customHeight="true" outlineLevel="0" collapsed="false">
      <c r="B966" s="41"/>
      <c r="C966" s="41"/>
      <c r="D966" s="41"/>
      <c r="E966" s="41"/>
      <c r="F966" s="41"/>
      <c r="K966" s="3"/>
    </row>
    <row r="967" customFormat="false" ht="12.75" hidden="false" customHeight="true" outlineLevel="0" collapsed="false">
      <c r="B967" s="41"/>
      <c r="C967" s="41"/>
      <c r="D967" s="41"/>
      <c r="E967" s="41"/>
      <c r="F967" s="41"/>
      <c r="K967" s="3"/>
    </row>
    <row r="968" customFormat="false" ht="12.75" hidden="false" customHeight="true" outlineLevel="0" collapsed="false">
      <c r="B968" s="41"/>
      <c r="C968" s="41"/>
      <c r="D968" s="41"/>
      <c r="E968" s="41"/>
      <c r="F968" s="41"/>
      <c r="K968" s="3"/>
    </row>
    <row r="969" customFormat="false" ht="12.75" hidden="false" customHeight="true" outlineLevel="0" collapsed="false">
      <c r="B969" s="41"/>
      <c r="C969" s="41"/>
      <c r="D969" s="41"/>
      <c r="E969" s="41"/>
      <c r="F969" s="41"/>
      <c r="K969" s="3"/>
    </row>
    <row r="970" customFormat="false" ht="12.75" hidden="false" customHeight="true" outlineLevel="0" collapsed="false">
      <c r="B970" s="41"/>
      <c r="C970" s="41"/>
      <c r="D970" s="41"/>
      <c r="E970" s="41"/>
      <c r="F970" s="41"/>
      <c r="K970" s="3"/>
    </row>
    <row r="971" customFormat="false" ht="12.75" hidden="false" customHeight="true" outlineLevel="0" collapsed="false">
      <c r="B971" s="41"/>
      <c r="C971" s="41"/>
      <c r="D971" s="41"/>
      <c r="E971" s="41"/>
      <c r="F971" s="41"/>
      <c r="K971" s="3"/>
    </row>
    <row r="972" customFormat="false" ht="12.75" hidden="false" customHeight="true" outlineLevel="0" collapsed="false">
      <c r="B972" s="41"/>
      <c r="C972" s="41"/>
      <c r="D972" s="41"/>
      <c r="E972" s="41"/>
      <c r="F972" s="41"/>
      <c r="K972" s="3"/>
    </row>
    <row r="973" customFormat="false" ht="12.75" hidden="false" customHeight="true" outlineLevel="0" collapsed="false">
      <c r="B973" s="41"/>
      <c r="C973" s="41"/>
      <c r="D973" s="41"/>
      <c r="E973" s="41"/>
      <c r="F973" s="41"/>
      <c r="K973" s="3"/>
    </row>
    <row r="974" customFormat="false" ht="12.75" hidden="false" customHeight="true" outlineLevel="0" collapsed="false">
      <c r="B974" s="41"/>
      <c r="C974" s="41"/>
      <c r="D974" s="41"/>
      <c r="E974" s="41"/>
      <c r="F974" s="41"/>
      <c r="K974" s="3"/>
    </row>
    <row r="975" customFormat="false" ht="12.75" hidden="false" customHeight="true" outlineLevel="0" collapsed="false">
      <c r="B975" s="41"/>
      <c r="C975" s="41"/>
      <c r="D975" s="41"/>
      <c r="E975" s="41"/>
      <c r="F975" s="41"/>
      <c r="K975" s="3"/>
    </row>
    <row r="976" customFormat="false" ht="12.75" hidden="false" customHeight="true" outlineLevel="0" collapsed="false">
      <c r="B976" s="41"/>
      <c r="C976" s="41"/>
      <c r="D976" s="41"/>
      <c r="E976" s="41"/>
      <c r="F976" s="41"/>
      <c r="K976" s="3"/>
    </row>
    <row r="977" customFormat="false" ht="12.75" hidden="false" customHeight="true" outlineLevel="0" collapsed="false">
      <c r="B977" s="41"/>
      <c r="C977" s="41"/>
      <c r="D977" s="41"/>
      <c r="E977" s="41"/>
      <c r="F977" s="41"/>
      <c r="K977" s="3"/>
    </row>
    <row r="978" customFormat="false" ht="12.75" hidden="false" customHeight="true" outlineLevel="0" collapsed="false">
      <c r="B978" s="41"/>
      <c r="C978" s="41"/>
      <c r="D978" s="41"/>
      <c r="E978" s="41"/>
      <c r="F978" s="41"/>
      <c r="K978" s="3"/>
    </row>
    <row r="979" customFormat="false" ht="12.75" hidden="false" customHeight="true" outlineLevel="0" collapsed="false">
      <c r="B979" s="41"/>
      <c r="C979" s="41"/>
      <c r="D979" s="41"/>
      <c r="E979" s="41"/>
      <c r="F979" s="41"/>
      <c r="K979" s="3"/>
    </row>
    <row r="980" customFormat="false" ht="12.75" hidden="false" customHeight="true" outlineLevel="0" collapsed="false">
      <c r="B980" s="41"/>
      <c r="C980" s="41"/>
      <c r="D980" s="41"/>
      <c r="E980" s="41"/>
      <c r="F980" s="41"/>
      <c r="K980" s="3"/>
    </row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H8:I8"/>
  </mergeCells>
  <conditionalFormatting sqref="I10">
    <cfRule type="colorScale" priority="2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11 I13">
    <cfRule type="colorScale" priority="3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14">
    <cfRule type="colorScale" priority="4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15">
    <cfRule type="colorScale" priority="5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3">
    <cfRule type="colorScale" priority="6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4">
    <cfRule type="colorScale" priority="7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5">
    <cfRule type="colorScale" priority="8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36:I39">
    <cfRule type="colorScale" priority="9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41 I45">
    <cfRule type="colorScale" priority="10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42:I43 I46:I47">
    <cfRule type="colorScale" priority="11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49 I45:I47">
    <cfRule type="colorScale" priority="12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50:I54 I56:I58">
    <cfRule type="colorScale" priority="13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49 I45:I47">
    <cfRule type="colorScale" priority="14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50:I54 I56:I58">
    <cfRule type="colorScale" priority="15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7">
    <cfRule type="colorScale" priority="16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8">
    <cfRule type="colorScale" priority="17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9:I30">
    <cfRule type="colorScale" priority="18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6">
    <cfRule type="colorScale" priority="19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31">
    <cfRule type="colorScale" priority="20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32">
    <cfRule type="colorScale" priority="21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33">
    <cfRule type="colorScale" priority="22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36:I38 I34">
    <cfRule type="colorScale" priority="23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12">
    <cfRule type="colorScale" priority="24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17">
    <cfRule type="colorScale" priority="25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18">
    <cfRule type="colorScale" priority="26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0">
    <cfRule type="colorScale" priority="27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1">
    <cfRule type="colorScale" priority="28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22">
    <cfRule type="colorScale" priority="29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52:I54">
    <cfRule type="colorScale" priority="30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52:I54">
    <cfRule type="colorScale" priority="31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conditionalFormatting sqref="I16">
    <cfRule type="colorScale" priority="32">
      <colorScale>
        <cfvo type="formula" val="0"/>
        <cfvo type="formula" val="0.5"/>
        <cfvo type="formula" val="1"/>
        <color rgb="FF77BC65"/>
        <color rgb="FFF6F9D4"/>
        <color rgb="FFFFAA95"/>
      </colorScale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9" min="1" style="0" width="11.5"/>
    <col collapsed="false" customWidth="true" hidden="false" outlineLevel="0" max="26" min="10" style="0" width="8.63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1"/>
      <c r="B2" s="42" t="s">
        <v>50</v>
      </c>
      <c r="C2" s="42"/>
      <c r="D2" s="42"/>
      <c r="E2" s="42"/>
      <c r="F2" s="43"/>
      <c r="G2" s="43"/>
      <c r="H2" s="43"/>
      <c r="I2" s="1"/>
    </row>
    <row r="3" customFormat="false" ht="12.75" hidden="false" customHeight="true" outlineLevel="0" collapsed="false">
      <c r="A3" s="1"/>
      <c r="B3" s="44" t="s">
        <v>6</v>
      </c>
      <c r="C3" s="45" t="s">
        <v>51</v>
      </c>
      <c r="D3" s="45" t="n">
        <v>1.5</v>
      </c>
      <c r="E3" s="45" t="n">
        <v>1.25</v>
      </c>
      <c r="F3" s="45" t="n">
        <v>1</v>
      </c>
      <c r="G3" s="45" t="n">
        <v>0.75</v>
      </c>
      <c r="H3" s="46" t="n">
        <v>0.5</v>
      </c>
      <c r="I3" s="1"/>
    </row>
    <row r="4" customFormat="false" ht="12.75" hidden="false" customHeight="true" outlineLevel="0" collapsed="false">
      <c r="A4" s="1"/>
      <c r="B4" s="44"/>
      <c r="C4" s="47" t="s">
        <v>52</v>
      </c>
      <c r="D4" s="48" t="n">
        <f aca="false">D3*1000/60</f>
        <v>25</v>
      </c>
      <c r="E4" s="48" t="n">
        <f aca="false">E3*1000/60</f>
        <v>20.8333333333333</v>
      </c>
      <c r="F4" s="48" t="n">
        <f aca="false">F3*1000/60</f>
        <v>16.6666666666667</v>
      </c>
      <c r="G4" s="48" t="n">
        <f aca="false">G3*1000/60</f>
        <v>12.5</v>
      </c>
      <c r="H4" s="49" t="n">
        <f aca="false">H3*1000/60</f>
        <v>8.33333333333333</v>
      </c>
      <c r="I4" s="1"/>
    </row>
    <row r="5" customFormat="false" ht="12.75" hidden="false" customHeight="true" outlineLevel="0" collapsed="false">
      <c r="A5" s="1"/>
      <c r="B5" s="50" t="s">
        <v>53</v>
      </c>
      <c r="C5" s="51" t="s">
        <v>18</v>
      </c>
      <c r="D5" s="52" t="n">
        <f aca="false">(D3/5.48)^2</f>
        <v>0.0749240769353722</v>
      </c>
      <c r="E5" s="52" t="n">
        <f aca="false">(E3/5.48)^2</f>
        <v>0.0520306089828973</v>
      </c>
      <c r="F5" s="53" t="n">
        <f aca="false">(F3/5.48)^2</f>
        <v>0.0332995897490543</v>
      </c>
      <c r="G5" s="54" t="n">
        <f aca="false">(G3/5.48)^2</f>
        <v>0.018731019233843</v>
      </c>
      <c r="H5" s="55" t="n">
        <f aca="false">(H3/5.48)^2</f>
        <v>0.00832489743726357</v>
      </c>
      <c r="I5" s="1"/>
    </row>
    <row r="6" customFormat="false" ht="12.75" hidden="false" customHeight="true" outlineLevel="0" collapsed="false">
      <c r="A6" s="1"/>
      <c r="B6" s="50"/>
      <c r="C6" s="47" t="s">
        <v>19</v>
      </c>
      <c r="D6" s="56" t="n">
        <f aca="false">D5*10.2</f>
        <v>0.764225584740796</v>
      </c>
      <c r="E6" s="56" t="n">
        <f aca="false">E5*10.2</f>
        <v>0.530712211625553</v>
      </c>
      <c r="F6" s="57" t="n">
        <f aca="false">F5*10.2</f>
        <v>0.339655815440354</v>
      </c>
      <c r="G6" s="58" t="n">
        <f aca="false">G5*10.2</f>
        <v>0.191056396185199</v>
      </c>
      <c r="H6" s="59" t="n">
        <f aca="false">H5*10.2</f>
        <v>0.0849139538600884</v>
      </c>
      <c r="I6" s="1"/>
    </row>
    <row r="7" customFormat="false" ht="12.75" hidden="false" customHeight="true" outlineLevel="0" collapsed="false">
      <c r="A7" s="1"/>
      <c r="B7" s="1"/>
      <c r="C7" s="1"/>
      <c r="D7" s="1"/>
      <c r="E7" s="1"/>
      <c r="F7" s="1"/>
      <c r="G7" s="1"/>
      <c r="H7" s="1"/>
      <c r="I7" s="1"/>
    </row>
    <row r="8" customFormat="false" ht="12.75" hidden="false" customHeight="true" outlineLevel="0" collapsed="false">
      <c r="A8" s="1"/>
      <c r="B8" s="42" t="s">
        <v>54</v>
      </c>
      <c r="C8" s="42"/>
      <c r="D8" s="42"/>
      <c r="E8" s="42"/>
      <c r="F8" s="43"/>
      <c r="G8" s="43"/>
      <c r="H8" s="43"/>
      <c r="I8" s="1"/>
    </row>
    <row r="9" customFormat="false" ht="12.75" hidden="false" customHeight="true" outlineLevel="0" collapsed="false">
      <c r="A9" s="1"/>
      <c r="B9" s="44" t="s">
        <v>6</v>
      </c>
      <c r="C9" s="45" t="s">
        <v>51</v>
      </c>
      <c r="D9" s="45" t="n">
        <v>2.5</v>
      </c>
      <c r="E9" s="45" t="n">
        <v>2</v>
      </c>
      <c r="F9" s="45" t="n">
        <v>1.5</v>
      </c>
      <c r="G9" s="45" t="n">
        <v>1</v>
      </c>
      <c r="H9" s="46" t="n">
        <v>0.5</v>
      </c>
      <c r="I9" s="1"/>
    </row>
    <row r="10" customFormat="false" ht="12.75" hidden="false" customHeight="true" outlineLevel="0" collapsed="false">
      <c r="A10" s="1"/>
      <c r="B10" s="44"/>
      <c r="C10" s="47" t="s">
        <v>52</v>
      </c>
      <c r="D10" s="48" t="n">
        <f aca="false">D9*1000/60</f>
        <v>41.6666666666667</v>
      </c>
      <c r="E10" s="48" t="n">
        <f aca="false">E9*1000/60</f>
        <v>33.3333333333333</v>
      </c>
      <c r="F10" s="48" t="n">
        <f aca="false">F9*1000/60</f>
        <v>25</v>
      </c>
      <c r="G10" s="48" t="n">
        <f aca="false">G9*1000/60</f>
        <v>16.6666666666667</v>
      </c>
      <c r="H10" s="49" t="n">
        <f aca="false">H9*1000/60</f>
        <v>8.33333333333333</v>
      </c>
      <c r="I10" s="1"/>
    </row>
    <row r="11" customFormat="false" ht="12.75" hidden="false" customHeight="true" outlineLevel="0" collapsed="false">
      <c r="A11" s="1"/>
      <c r="B11" s="50" t="s">
        <v>53</v>
      </c>
      <c r="C11" s="51" t="s">
        <v>18</v>
      </c>
      <c r="D11" s="60" t="n">
        <f aca="false">(D9/7.91)^2</f>
        <v>0.0998911585935964</v>
      </c>
      <c r="E11" s="61" t="n">
        <f aca="false">(E9/7.91)^2</f>
        <v>0.0639303414999017</v>
      </c>
      <c r="F11" s="62" t="n">
        <f aca="false">(F9/7.91)^2</f>
        <v>0.0359608170936947</v>
      </c>
      <c r="G11" s="63" t="n">
        <f aca="false">(G9/7.91)^2</f>
        <v>0.0159825853749754</v>
      </c>
      <c r="H11" s="64" t="n">
        <f aca="false">(H9/7.91)^2</f>
        <v>0.00399564634374386</v>
      </c>
      <c r="I11" s="1"/>
    </row>
    <row r="12" customFormat="false" ht="12.75" hidden="false" customHeight="true" outlineLevel="0" collapsed="false">
      <c r="A12" s="1"/>
      <c r="B12" s="50"/>
      <c r="C12" s="47" t="s">
        <v>19</v>
      </c>
      <c r="D12" s="65" t="n">
        <f aca="false">D11*10.2</f>
        <v>1.01888981765468</v>
      </c>
      <c r="E12" s="56" t="n">
        <f aca="false">E11*10.2</f>
        <v>0.652089483298997</v>
      </c>
      <c r="F12" s="57" t="n">
        <f aca="false">F11*10.2</f>
        <v>0.366800334355686</v>
      </c>
      <c r="G12" s="58" t="n">
        <f aca="false">G11*10.2</f>
        <v>0.163022370824749</v>
      </c>
      <c r="H12" s="59" t="n">
        <f aca="false">H11*10.2</f>
        <v>0.0407555927061873</v>
      </c>
      <c r="I12" s="1"/>
    </row>
    <row r="13" customFormat="false" ht="12.75" hidden="false" customHeight="true" outlineLevel="0" collapsed="false">
      <c r="A13" s="1"/>
      <c r="B13" s="1"/>
      <c r="C13" s="1"/>
      <c r="D13" s="1"/>
      <c r="E13" s="1"/>
      <c r="F13" s="1"/>
      <c r="G13" s="1"/>
      <c r="H13" s="1"/>
      <c r="I13" s="1"/>
    </row>
    <row r="14" customFormat="false" ht="12.75" hidden="false" customHeight="true" outlineLevel="0" collapsed="false">
      <c r="A14" s="1"/>
      <c r="B14" s="1"/>
      <c r="C14" s="1"/>
      <c r="D14" s="1"/>
      <c r="E14" s="1"/>
      <c r="F14" s="1"/>
      <c r="G14" s="1"/>
      <c r="H14" s="1"/>
      <c r="I14" s="1"/>
    </row>
    <row r="15" customFormat="false" ht="12.75" hidden="false" customHeight="true" outlineLevel="0" collapsed="false">
      <c r="A15" s="1"/>
      <c r="B15" s="42" t="s">
        <v>55</v>
      </c>
      <c r="C15" s="42"/>
      <c r="D15" s="42"/>
      <c r="E15" s="42"/>
      <c r="F15" s="43"/>
      <c r="G15" s="43"/>
      <c r="H15" s="43"/>
      <c r="I15" s="1"/>
    </row>
    <row r="16" customFormat="false" ht="12.75" hidden="false" customHeight="true" outlineLevel="0" collapsed="false">
      <c r="A16" s="1"/>
      <c r="B16" s="44" t="s">
        <v>6</v>
      </c>
      <c r="C16" s="45" t="s">
        <v>51</v>
      </c>
      <c r="D16" s="45" t="n">
        <v>1.5</v>
      </c>
      <c r="E16" s="45" t="n">
        <v>1.25</v>
      </c>
      <c r="F16" s="45" t="n">
        <v>1</v>
      </c>
      <c r="G16" s="45" t="n">
        <v>0.75</v>
      </c>
      <c r="H16" s="46" t="n">
        <v>0.5</v>
      </c>
      <c r="I16" s="1"/>
    </row>
    <row r="17" customFormat="false" ht="12.75" hidden="false" customHeight="true" outlineLevel="0" collapsed="false">
      <c r="A17" s="1"/>
      <c r="B17" s="44"/>
      <c r="C17" s="47" t="s">
        <v>52</v>
      </c>
      <c r="D17" s="48" t="n">
        <f aca="false">D16*1000/60</f>
        <v>25</v>
      </c>
      <c r="E17" s="48" t="n">
        <f aca="false">E16*1000/60</f>
        <v>20.8333333333333</v>
      </c>
      <c r="F17" s="48" t="n">
        <f aca="false">F16*1000/60</f>
        <v>16.6666666666667</v>
      </c>
      <c r="G17" s="48" t="n">
        <f aca="false">G16*1000/60</f>
        <v>12.5</v>
      </c>
      <c r="H17" s="49" t="n">
        <f aca="false">H16*1000/60</f>
        <v>8.33333333333333</v>
      </c>
      <c r="I17" s="1"/>
    </row>
    <row r="18" customFormat="false" ht="12.75" hidden="false" customHeight="true" outlineLevel="0" collapsed="false">
      <c r="A18" s="1"/>
      <c r="B18" s="50" t="s">
        <v>53</v>
      </c>
      <c r="C18" s="51" t="s">
        <v>18</v>
      </c>
      <c r="D18" s="52" t="n">
        <f aca="false">(D16/4.89)^2</f>
        <v>0.0940946215514321</v>
      </c>
      <c r="E18" s="52" t="n">
        <f aca="false">(E16/4.89)^2</f>
        <v>0.0653434871884945</v>
      </c>
      <c r="F18" s="53" t="n">
        <f aca="false">(F16/4.89)^2</f>
        <v>0.0418198318006365</v>
      </c>
      <c r="G18" s="54" t="n">
        <f aca="false">(G16/4.89)^2</f>
        <v>0.023523655387858</v>
      </c>
      <c r="H18" s="55" t="n">
        <f aca="false">(H16/4.89)^2</f>
        <v>0.0104549579501591</v>
      </c>
      <c r="I18" s="1"/>
    </row>
    <row r="19" customFormat="false" ht="12.75" hidden="false" customHeight="true" outlineLevel="0" collapsed="false">
      <c r="A19" s="1"/>
      <c r="B19" s="50"/>
      <c r="C19" s="47" t="s">
        <v>19</v>
      </c>
      <c r="D19" s="56" t="n">
        <f aca="false">D18*10.2</f>
        <v>0.959765139824608</v>
      </c>
      <c r="E19" s="56" t="n">
        <f aca="false">E18*10.2</f>
        <v>0.666503569322644</v>
      </c>
      <c r="F19" s="57" t="n">
        <f aca="false">F18*10.2</f>
        <v>0.426562284366492</v>
      </c>
      <c r="G19" s="58" t="n">
        <f aca="false">G18*10.2</f>
        <v>0.239941284956152</v>
      </c>
      <c r="H19" s="59" t="n">
        <f aca="false">H18*10.2</f>
        <v>0.106640571091623</v>
      </c>
      <c r="I19" s="1"/>
    </row>
    <row r="20" customFormat="false" ht="12.75" hidden="false" customHeight="true" outlineLevel="0" collapsed="false">
      <c r="A20" s="1"/>
      <c r="B20" s="1"/>
      <c r="C20" s="1"/>
      <c r="D20" s="1"/>
      <c r="E20" s="1"/>
      <c r="F20" s="1"/>
      <c r="G20" s="1"/>
      <c r="H20" s="1"/>
      <c r="I20" s="1"/>
    </row>
    <row r="21" customFormat="false" ht="12.75" hidden="false" customHeight="true" outlineLevel="0" collapsed="false">
      <c r="A21" s="1"/>
      <c r="B21" s="42" t="s">
        <v>56</v>
      </c>
      <c r="C21" s="42"/>
      <c r="D21" s="42"/>
      <c r="E21" s="42"/>
      <c r="F21" s="43"/>
      <c r="G21" s="43"/>
      <c r="H21" s="43"/>
      <c r="I21" s="1"/>
    </row>
    <row r="22" customFormat="false" ht="12.75" hidden="false" customHeight="true" outlineLevel="0" collapsed="false">
      <c r="A22" s="1"/>
      <c r="B22" s="44" t="s">
        <v>6</v>
      </c>
      <c r="C22" s="45" t="s">
        <v>51</v>
      </c>
      <c r="D22" s="45" t="n">
        <v>2.5</v>
      </c>
      <c r="E22" s="45" t="n">
        <v>2</v>
      </c>
      <c r="F22" s="45" t="n">
        <v>1.5</v>
      </c>
      <c r="G22" s="45" t="n">
        <v>1</v>
      </c>
      <c r="H22" s="46" t="n">
        <v>0.5</v>
      </c>
      <c r="I22" s="1"/>
    </row>
    <row r="23" customFormat="false" ht="12.75" hidden="false" customHeight="true" outlineLevel="0" collapsed="false">
      <c r="A23" s="1"/>
      <c r="B23" s="44"/>
      <c r="C23" s="47" t="s">
        <v>52</v>
      </c>
      <c r="D23" s="48" t="n">
        <f aca="false">D22*1000/60</f>
        <v>41.6666666666667</v>
      </c>
      <c r="E23" s="48" t="n">
        <f aca="false">E22*1000/60</f>
        <v>33.3333333333333</v>
      </c>
      <c r="F23" s="48" t="n">
        <f aca="false">F22*1000/60</f>
        <v>25</v>
      </c>
      <c r="G23" s="48" t="n">
        <f aca="false">G22*1000/60</f>
        <v>16.6666666666667</v>
      </c>
      <c r="H23" s="49" t="n">
        <f aca="false">H22*1000/60</f>
        <v>8.33333333333333</v>
      </c>
      <c r="I23" s="1"/>
    </row>
    <row r="24" customFormat="false" ht="12.75" hidden="false" customHeight="true" outlineLevel="0" collapsed="false">
      <c r="A24" s="1"/>
      <c r="B24" s="50" t="s">
        <v>53</v>
      </c>
      <c r="C24" s="51" t="s">
        <v>18</v>
      </c>
      <c r="D24" s="61" t="n">
        <f aca="false">(D22/8.15)^2</f>
        <v>0.0940946215514321</v>
      </c>
      <c r="E24" s="61" t="n">
        <f aca="false">(E22/8.15)^2</f>
        <v>0.0602205577929166</v>
      </c>
      <c r="F24" s="62" t="n">
        <f aca="false">(F22/8.15)^2</f>
        <v>0.0338740637585156</v>
      </c>
      <c r="G24" s="63" t="n">
        <f aca="false">(G22/8.15)^2</f>
        <v>0.0150551394482291</v>
      </c>
      <c r="H24" s="64" t="n">
        <f aca="false">(H22/8.15)^2</f>
        <v>0.00376378486205728</v>
      </c>
      <c r="I24" s="1"/>
    </row>
    <row r="25" customFormat="false" ht="12.75" hidden="false" customHeight="true" outlineLevel="0" collapsed="false">
      <c r="A25" s="1"/>
      <c r="B25" s="50"/>
      <c r="C25" s="47" t="s">
        <v>19</v>
      </c>
      <c r="D25" s="56" t="n">
        <f aca="false">D24*10.2</f>
        <v>0.959765139824608</v>
      </c>
      <c r="E25" s="56" t="n">
        <f aca="false">E24*10.2</f>
        <v>0.614249689487749</v>
      </c>
      <c r="F25" s="57" t="n">
        <f aca="false">F24*10.2</f>
        <v>0.345515450336859</v>
      </c>
      <c r="G25" s="58" t="n">
        <f aca="false">G24*10.2</f>
        <v>0.153562422371937</v>
      </c>
      <c r="H25" s="59" t="n">
        <f aca="false">H24*10.2</f>
        <v>0.0383906055929843</v>
      </c>
      <c r="I25" s="1"/>
    </row>
    <row r="26" customFormat="false" ht="12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</row>
    <row r="27" customFormat="false" ht="12.75" hidden="false" customHeight="true" outlineLevel="0" collapsed="false">
      <c r="A27" s="1"/>
      <c r="B27" s="42" t="s">
        <v>57</v>
      </c>
      <c r="C27" s="42"/>
      <c r="D27" s="42"/>
      <c r="E27" s="45"/>
      <c r="F27" s="43"/>
      <c r="G27" s="43"/>
      <c r="H27" s="43"/>
      <c r="I27" s="1"/>
    </row>
    <row r="28" customFormat="false" ht="12.75" hidden="false" customHeight="true" outlineLevel="0" collapsed="false">
      <c r="A28" s="1"/>
      <c r="B28" s="44" t="s">
        <v>6</v>
      </c>
      <c r="C28" s="45" t="s">
        <v>51</v>
      </c>
      <c r="D28" s="45" t="n">
        <v>1.5</v>
      </c>
      <c r="E28" s="45" t="n">
        <v>1.25</v>
      </c>
      <c r="F28" s="45" t="n">
        <v>1</v>
      </c>
      <c r="G28" s="45" t="n">
        <v>0.75</v>
      </c>
      <c r="H28" s="46" t="n">
        <v>0.5</v>
      </c>
      <c r="I28" s="1"/>
    </row>
    <row r="29" customFormat="false" ht="12.75" hidden="false" customHeight="true" outlineLevel="0" collapsed="false">
      <c r="A29" s="1"/>
      <c r="B29" s="44"/>
      <c r="C29" s="47" t="s">
        <v>52</v>
      </c>
      <c r="D29" s="48" t="n">
        <f aca="false">D28*1000/60</f>
        <v>25</v>
      </c>
      <c r="E29" s="48" t="n">
        <f aca="false">E28*1000/60</f>
        <v>20.8333333333333</v>
      </c>
      <c r="F29" s="48" t="n">
        <f aca="false">F28*1000/60</f>
        <v>16.6666666666667</v>
      </c>
      <c r="G29" s="48" t="n">
        <f aca="false">G28*1000/60</f>
        <v>12.5</v>
      </c>
      <c r="H29" s="49" t="n">
        <f aca="false">H28*1000/60</f>
        <v>8.33333333333333</v>
      </c>
      <c r="I29" s="1"/>
    </row>
    <row r="30" customFormat="false" ht="12.75" hidden="false" customHeight="true" outlineLevel="0" collapsed="false">
      <c r="A30" s="1"/>
      <c r="B30" s="50" t="s">
        <v>53</v>
      </c>
      <c r="C30" s="51" t="s">
        <v>18</v>
      </c>
      <c r="D30" s="66" t="n">
        <f aca="false">(D28/3)^2</f>
        <v>0.25</v>
      </c>
      <c r="E30" s="60" t="n">
        <f aca="false">(E28/3)^2</f>
        <v>0.173611111111111</v>
      </c>
      <c r="F30" s="60" t="n">
        <f aca="false">(F28/3)^2</f>
        <v>0.111111111111111</v>
      </c>
      <c r="G30" s="61" t="n">
        <f aca="false">(G28/3)^2</f>
        <v>0.0625</v>
      </c>
      <c r="H30" s="67" t="n">
        <f aca="false">(H28/3)^2</f>
        <v>0.0277777777777778</v>
      </c>
      <c r="I30" s="1"/>
    </row>
    <row r="31" customFormat="false" ht="12.75" hidden="false" customHeight="true" outlineLevel="0" collapsed="false">
      <c r="A31" s="1"/>
      <c r="B31" s="50"/>
      <c r="C31" s="47" t="s">
        <v>19</v>
      </c>
      <c r="D31" s="65" t="n">
        <f aca="false">D30*10.2</f>
        <v>2.55</v>
      </c>
      <c r="E31" s="65" t="n">
        <f aca="false">E30*10.2</f>
        <v>1.77083333333333</v>
      </c>
      <c r="F31" s="65" t="n">
        <f aca="false">F30*10.2</f>
        <v>1.13333333333333</v>
      </c>
      <c r="G31" s="56" t="n">
        <f aca="false">G30*10.2</f>
        <v>0.6375</v>
      </c>
      <c r="H31" s="68" t="n">
        <f aca="false">H30*10.2</f>
        <v>0.283333333333333</v>
      </c>
      <c r="I31" s="1"/>
    </row>
    <row r="32" customFormat="false" ht="12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</row>
    <row r="33" customFormat="false" ht="12.75" hidden="false" customHeight="true" outlineLevel="0" collapsed="false">
      <c r="A33" s="1"/>
      <c r="B33" s="42" t="s">
        <v>58</v>
      </c>
      <c r="C33" s="42"/>
      <c r="D33" s="42"/>
      <c r="E33" s="45"/>
      <c r="F33" s="43"/>
      <c r="G33" s="43"/>
      <c r="H33" s="43"/>
      <c r="I33" s="1"/>
    </row>
    <row r="34" customFormat="false" ht="12.75" hidden="false" customHeight="true" outlineLevel="0" collapsed="false">
      <c r="A34" s="1"/>
      <c r="B34" s="44" t="s">
        <v>6</v>
      </c>
      <c r="C34" s="45" t="s">
        <v>51</v>
      </c>
      <c r="D34" s="45" t="n">
        <v>2.5</v>
      </c>
      <c r="E34" s="45" t="n">
        <v>2</v>
      </c>
      <c r="F34" s="45" t="n">
        <v>1.5</v>
      </c>
      <c r="G34" s="45" t="n">
        <v>1</v>
      </c>
      <c r="H34" s="46" t="n">
        <v>0.5</v>
      </c>
      <c r="I34" s="1"/>
    </row>
    <row r="35" customFormat="false" ht="12.75" hidden="false" customHeight="true" outlineLevel="0" collapsed="false">
      <c r="A35" s="1"/>
      <c r="B35" s="44"/>
      <c r="C35" s="47" t="s">
        <v>52</v>
      </c>
      <c r="D35" s="48" t="n">
        <f aca="false">D34*1000/60</f>
        <v>41.6666666666667</v>
      </c>
      <c r="E35" s="48" t="n">
        <f aca="false">E34*1000/60</f>
        <v>33.3333333333333</v>
      </c>
      <c r="F35" s="48" t="n">
        <f aca="false">F34*1000/60</f>
        <v>25</v>
      </c>
      <c r="G35" s="48" t="n">
        <f aca="false">G34*1000/60</f>
        <v>16.6666666666667</v>
      </c>
      <c r="H35" s="49" t="n">
        <f aca="false">H34*1000/60</f>
        <v>8.33333333333333</v>
      </c>
      <c r="I35" s="1"/>
    </row>
    <row r="36" customFormat="false" ht="12.75" hidden="false" customHeight="true" outlineLevel="0" collapsed="false">
      <c r="A36" s="1"/>
      <c r="B36" s="50" t="s">
        <v>53</v>
      </c>
      <c r="C36" s="51" t="s">
        <v>18</v>
      </c>
      <c r="D36" s="62" t="n">
        <f aca="false">(D34/13.5)^2</f>
        <v>0.0342935528120713</v>
      </c>
      <c r="E36" s="63" t="n">
        <f aca="false">(E34/13.5)^2</f>
        <v>0.0219478737997256</v>
      </c>
      <c r="F36" s="63" t="n">
        <f aca="false">(F34/13.5)^2</f>
        <v>0.0123456790123457</v>
      </c>
      <c r="G36" s="63" t="n">
        <f aca="false">(G34/13.5)^2</f>
        <v>0.00548696844993141</v>
      </c>
      <c r="H36" s="64" t="n">
        <f aca="false">(H34/13.5)^2</f>
        <v>0.00137174211248285</v>
      </c>
      <c r="I36" s="1"/>
    </row>
    <row r="37" customFormat="false" ht="12.75" hidden="false" customHeight="true" outlineLevel="0" collapsed="false">
      <c r="A37" s="1"/>
      <c r="B37" s="50"/>
      <c r="C37" s="47" t="s">
        <v>19</v>
      </c>
      <c r="D37" s="57" t="n">
        <f aca="false">D36*10.2</f>
        <v>0.349794238683127</v>
      </c>
      <c r="E37" s="58" t="n">
        <f aca="false">E36*10.2</f>
        <v>0.223868312757202</v>
      </c>
      <c r="F37" s="58" t="n">
        <f aca="false">F36*10.2</f>
        <v>0.125925925925926</v>
      </c>
      <c r="G37" s="58" t="n">
        <f aca="false">G36*10.2</f>
        <v>0.0559670781893004</v>
      </c>
      <c r="H37" s="59" t="n">
        <f aca="false">H36*10.2</f>
        <v>0.0139917695473251</v>
      </c>
      <c r="I37" s="1"/>
    </row>
    <row r="38" customFormat="false" ht="12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</row>
    <row r="39" customFormat="false" ht="12.75" hidden="false" customHeight="true" outlineLevel="0" collapsed="false">
      <c r="A39" s="1"/>
      <c r="B39" s="42" t="s">
        <v>59</v>
      </c>
      <c r="C39" s="42"/>
      <c r="D39" s="42"/>
      <c r="E39" s="42"/>
      <c r="F39" s="43"/>
      <c r="G39" s="43"/>
      <c r="H39" s="43"/>
      <c r="I39" s="1"/>
    </row>
    <row r="40" customFormat="false" ht="12.75" hidden="false" customHeight="true" outlineLevel="0" collapsed="false">
      <c r="A40" s="1"/>
      <c r="B40" s="44" t="s">
        <v>6</v>
      </c>
      <c r="C40" s="45" t="s">
        <v>51</v>
      </c>
      <c r="D40" s="45" t="n">
        <v>2.5</v>
      </c>
      <c r="E40" s="45" t="n">
        <v>2</v>
      </c>
      <c r="F40" s="45" t="n">
        <v>1.5</v>
      </c>
      <c r="G40" s="45" t="n">
        <v>1</v>
      </c>
      <c r="H40" s="46" t="n">
        <v>0.5</v>
      </c>
      <c r="I40" s="1"/>
    </row>
    <row r="41" customFormat="false" ht="12.75" hidden="false" customHeight="true" outlineLevel="0" collapsed="false">
      <c r="A41" s="1"/>
      <c r="B41" s="44"/>
      <c r="C41" s="47" t="s">
        <v>52</v>
      </c>
      <c r="D41" s="48" t="n">
        <f aca="false">D40*1000/60</f>
        <v>41.6666666666667</v>
      </c>
      <c r="E41" s="48" t="n">
        <f aca="false">E40*1000/60</f>
        <v>33.3333333333333</v>
      </c>
      <c r="F41" s="48" t="n">
        <f aca="false">F40*1000/60</f>
        <v>25</v>
      </c>
      <c r="G41" s="48" t="n">
        <f aca="false">G40*1000/60</f>
        <v>16.6666666666667</v>
      </c>
      <c r="H41" s="49" t="n">
        <f aca="false">H40*1000/60</f>
        <v>8.33333333333333</v>
      </c>
      <c r="I41" s="1"/>
    </row>
    <row r="42" customFormat="false" ht="12.75" hidden="false" customHeight="true" outlineLevel="0" collapsed="false">
      <c r="A42" s="1"/>
      <c r="B42" s="50" t="s">
        <v>53</v>
      </c>
      <c r="C42" s="51" t="s">
        <v>18</v>
      </c>
      <c r="D42" s="60" t="n">
        <f aca="false">(D40/5.6)^2</f>
        <v>0.199298469387755</v>
      </c>
      <c r="E42" s="60" t="n">
        <f aca="false">(E40/5.6)^2</f>
        <v>0.127551020408163</v>
      </c>
      <c r="F42" s="61" t="n">
        <f aca="false">(F40/5.6)^2</f>
        <v>0.0717474489795918</v>
      </c>
      <c r="G42" s="62" t="n">
        <f aca="false">(G40/5.6)^2</f>
        <v>0.0318877551020408</v>
      </c>
      <c r="H42" s="64" t="n">
        <f aca="false">(H40/5.6)^2</f>
        <v>0.0079719387755102</v>
      </c>
      <c r="I42" s="1"/>
    </row>
    <row r="43" customFormat="false" ht="12.75" hidden="false" customHeight="true" outlineLevel="0" collapsed="false">
      <c r="A43" s="1"/>
      <c r="B43" s="50"/>
      <c r="C43" s="47" t="s">
        <v>19</v>
      </c>
      <c r="D43" s="65" t="n">
        <f aca="false">D42*10.2</f>
        <v>2.0328443877551</v>
      </c>
      <c r="E43" s="65" t="n">
        <f aca="false">E42*10.2</f>
        <v>1.30102040816327</v>
      </c>
      <c r="F43" s="56" t="n">
        <f aca="false">F42*10.2</f>
        <v>0.731823979591837</v>
      </c>
      <c r="G43" s="57" t="n">
        <f aca="false">G42*10.2</f>
        <v>0.325255102040816</v>
      </c>
      <c r="H43" s="59" t="n">
        <f aca="false">H42*10.2</f>
        <v>0.0813137755102041</v>
      </c>
      <c r="I43" s="1"/>
    </row>
    <row r="44" customFormat="false" ht="12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</row>
    <row r="45" customFormat="false" ht="12.75" hidden="false" customHeight="true" outlineLevel="0" collapsed="false">
      <c r="A45" s="1"/>
      <c r="B45" s="42" t="s">
        <v>60</v>
      </c>
      <c r="C45" s="42"/>
      <c r="D45" s="42"/>
      <c r="E45" s="42"/>
      <c r="F45" s="43"/>
      <c r="G45" s="43"/>
      <c r="H45" s="43"/>
      <c r="I45" s="1"/>
    </row>
    <row r="46" customFormat="false" ht="12.75" hidden="false" customHeight="true" outlineLevel="0" collapsed="false">
      <c r="A46" s="1"/>
      <c r="B46" s="44" t="s">
        <v>6</v>
      </c>
      <c r="C46" s="45" t="s">
        <v>51</v>
      </c>
      <c r="D46" s="45" t="n">
        <v>1.5</v>
      </c>
      <c r="E46" s="45" t="n">
        <v>1.25</v>
      </c>
      <c r="F46" s="45" t="n">
        <v>1</v>
      </c>
      <c r="G46" s="45" t="n">
        <v>0.75</v>
      </c>
      <c r="H46" s="46" t="n">
        <v>0.5</v>
      </c>
      <c r="I46" s="1"/>
    </row>
    <row r="47" customFormat="false" ht="12.75" hidden="false" customHeight="true" outlineLevel="0" collapsed="false">
      <c r="A47" s="1"/>
      <c r="B47" s="44"/>
      <c r="C47" s="47" t="s">
        <v>52</v>
      </c>
      <c r="D47" s="48" t="n">
        <f aca="false">D46*1000/60</f>
        <v>25</v>
      </c>
      <c r="E47" s="48" t="n">
        <f aca="false">E46*1000/60</f>
        <v>20.8333333333333</v>
      </c>
      <c r="F47" s="48" t="n">
        <f aca="false">F46*1000/60</f>
        <v>16.6666666666667</v>
      </c>
      <c r="G47" s="48" t="n">
        <f aca="false">G46*1000/60</f>
        <v>12.5</v>
      </c>
      <c r="H47" s="49" t="n">
        <f aca="false">H46*1000/60</f>
        <v>8.33333333333333</v>
      </c>
      <c r="I47" s="1"/>
    </row>
    <row r="48" customFormat="false" ht="12.75" hidden="false" customHeight="true" outlineLevel="0" collapsed="false">
      <c r="A48" s="1"/>
      <c r="B48" s="50" t="s">
        <v>53</v>
      </c>
      <c r="C48" s="51" t="s">
        <v>18</v>
      </c>
      <c r="D48" s="69" t="n">
        <f aca="false">(D46/5)^2</f>
        <v>0.09</v>
      </c>
      <c r="E48" s="61" t="n">
        <f aca="false">(E46/5)^2</f>
        <v>0.0625</v>
      </c>
      <c r="F48" s="62" t="n">
        <f aca="false">(F46/5)^2</f>
        <v>0.04</v>
      </c>
      <c r="G48" s="63" t="n">
        <f aca="false">(G46/5)^2</f>
        <v>0.0225</v>
      </c>
      <c r="H48" s="64" t="n">
        <f aca="false">(H46/5)^2</f>
        <v>0.01</v>
      </c>
      <c r="I48" s="1"/>
    </row>
    <row r="49" customFormat="false" ht="12.75" hidden="false" customHeight="true" outlineLevel="0" collapsed="false">
      <c r="A49" s="1"/>
      <c r="B49" s="50"/>
      <c r="C49" s="47" t="s">
        <v>19</v>
      </c>
      <c r="D49" s="56" t="n">
        <f aca="false">D48*10.2</f>
        <v>0.918</v>
      </c>
      <c r="E49" s="56" t="n">
        <f aca="false">E48*10.2</f>
        <v>0.6375</v>
      </c>
      <c r="F49" s="57" t="n">
        <f aca="false">F48*10.2</f>
        <v>0.408</v>
      </c>
      <c r="G49" s="58" t="n">
        <f aca="false">G48*10.2</f>
        <v>0.2295</v>
      </c>
      <c r="H49" s="59" t="n">
        <f aca="false">H48*10.2</f>
        <v>0.102</v>
      </c>
      <c r="I49" s="1"/>
    </row>
    <row r="50" customFormat="false" ht="12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</row>
    <row r="51" customFormat="false" ht="12.75" hidden="false" customHeight="true" outlineLevel="0" collapsed="false">
      <c r="A51" s="1"/>
      <c r="B51" s="42" t="s">
        <v>61</v>
      </c>
      <c r="C51" s="42"/>
      <c r="D51" s="42"/>
      <c r="E51" s="42"/>
      <c r="F51" s="43"/>
      <c r="G51" s="43"/>
      <c r="H51" s="43"/>
      <c r="I51" s="1"/>
    </row>
    <row r="52" customFormat="false" ht="12.75" hidden="false" customHeight="true" outlineLevel="0" collapsed="false">
      <c r="A52" s="1"/>
      <c r="B52" s="44" t="s">
        <v>6</v>
      </c>
      <c r="C52" s="45" t="s">
        <v>51</v>
      </c>
      <c r="D52" s="45" t="n">
        <v>2.5</v>
      </c>
      <c r="E52" s="45" t="n">
        <v>2</v>
      </c>
      <c r="F52" s="45" t="n">
        <v>1.5</v>
      </c>
      <c r="G52" s="45" t="n">
        <v>1</v>
      </c>
      <c r="H52" s="46" t="n">
        <v>0.5</v>
      </c>
      <c r="I52" s="1"/>
    </row>
    <row r="53" customFormat="false" ht="12.75" hidden="false" customHeight="true" outlineLevel="0" collapsed="false">
      <c r="A53" s="1"/>
      <c r="B53" s="44"/>
      <c r="C53" s="47" t="s">
        <v>52</v>
      </c>
      <c r="D53" s="48" t="n">
        <f aca="false">D52*1000/60</f>
        <v>41.6666666666667</v>
      </c>
      <c r="E53" s="48" t="n">
        <f aca="false">E52*1000/60</f>
        <v>33.3333333333333</v>
      </c>
      <c r="F53" s="48" t="n">
        <f aca="false">F52*1000/60</f>
        <v>25</v>
      </c>
      <c r="G53" s="48" t="n">
        <f aca="false">G52*1000/60</f>
        <v>16.6666666666667</v>
      </c>
      <c r="H53" s="49" t="n">
        <f aca="false">H52*1000/60</f>
        <v>8.33333333333333</v>
      </c>
      <c r="I53" s="1"/>
    </row>
    <row r="54" customFormat="false" ht="12.75" hidden="false" customHeight="true" outlineLevel="0" collapsed="false">
      <c r="A54" s="1"/>
      <c r="B54" s="50" t="s">
        <v>53</v>
      </c>
      <c r="C54" s="51" t="s">
        <v>18</v>
      </c>
      <c r="D54" s="70" t="n">
        <f aca="false">(D52/5)^2</f>
        <v>0.25</v>
      </c>
      <c r="E54" s="60" t="n">
        <f aca="false">(E52/5)^2</f>
        <v>0.16</v>
      </c>
      <c r="F54" s="61" t="n">
        <f aca="false">(F52/5)^2</f>
        <v>0.09</v>
      </c>
      <c r="G54" s="62" t="n">
        <f aca="false">(G52/5)^2</f>
        <v>0.04</v>
      </c>
      <c r="H54" s="64" t="n">
        <f aca="false">(H52/5)^2</f>
        <v>0.01</v>
      </c>
      <c r="I54" s="1"/>
    </row>
    <row r="55" customFormat="false" ht="12.75" hidden="false" customHeight="true" outlineLevel="0" collapsed="false">
      <c r="A55" s="1"/>
      <c r="B55" s="50"/>
      <c r="C55" s="47" t="s">
        <v>19</v>
      </c>
      <c r="D55" s="65" t="n">
        <f aca="false">D54*10.2</f>
        <v>2.55</v>
      </c>
      <c r="E55" s="65" t="n">
        <f aca="false">E54*10.2</f>
        <v>1.632</v>
      </c>
      <c r="F55" s="56" t="n">
        <f aca="false">F54*10.2</f>
        <v>0.918</v>
      </c>
      <c r="G55" s="57" t="n">
        <f aca="false">G54*10.2</f>
        <v>0.408</v>
      </c>
      <c r="H55" s="59" t="n">
        <f aca="false">H54*10.2</f>
        <v>0.102</v>
      </c>
      <c r="I55" s="1"/>
    </row>
    <row r="56" customFormat="false" ht="12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</row>
    <row r="57" customFormat="false" ht="12.75" hidden="false" customHeight="true" outlineLevel="0" collapsed="false">
      <c r="A57" s="1"/>
      <c r="B57" s="42" t="s">
        <v>62</v>
      </c>
      <c r="C57" s="42"/>
      <c r="D57" s="42"/>
      <c r="E57" s="42"/>
      <c r="F57" s="43"/>
      <c r="G57" s="43"/>
      <c r="H57" s="43"/>
      <c r="I57" s="1"/>
    </row>
    <row r="58" customFormat="false" ht="12.75" hidden="false" customHeight="true" outlineLevel="0" collapsed="false">
      <c r="A58" s="1"/>
      <c r="B58" s="44" t="s">
        <v>6</v>
      </c>
      <c r="C58" s="45" t="s">
        <v>51</v>
      </c>
      <c r="D58" s="45" t="n">
        <v>3.5</v>
      </c>
      <c r="E58" s="45" t="n">
        <v>2.5</v>
      </c>
      <c r="F58" s="45" t="n">
        <v>1.5</v>
      </c>
      <c r="G58" s="45" t="n">
        <v>1</v>
      </c>
      <c r="H58" s="46" t="n">
        <v>0.5</v>
      </c>
      <c r="I58" s="1"/>
    </row>
    <row r="59" customFormat="false" ht="12.75" hidden="false" customHeight="true" outlineLevel="0" collapsed="false">
      <c r="A59" s="1"/>
      <c r="B59" s="44"/>
      <c r="C59" s="47" t="s">
        <v>52</v>
      </c>
      <c r="D59" s="48" t="n">
        <f aca="false">D58*1000/60</f>
        <v>58.3333333333333</v>
      </c>
      <c r="E59" s="48" t="n">
        <f aca="false">E58*1000/60</f>
        <v>41.6666666666667</v>
      </c>
      <c r="F59" s="48" t="n">
        <f aca="false">F58*1000/60</f>
        <v>25</v>
      </c>
      <c r="G59" s="48" t="n">
        <f aca="false">G58*1000/60</f>
        <v>16.6666666666667</v>
      </c>
      <c r="H59" s="49" t="n">
        <f aca="false">H58*1000/60</f>
        <v>8.33333333333333</v>
      </c>
      <c r="I59" s="1"/>
    </row>
    <row r="60" customFormat="false" ht="12.75" hidden="false" customHeight="true" outlineLevel="0" collapsed="false">
      <c r="A60" s="1"/>
      <c r="B60" s="50" t="s">
        <v>53</v>
      </c>
      <c r="C60" s="51" t="s">
        <v>18</v>
      </c>
      <c r="D60" s="70" t="n">
        <f aca="false">(D58/8.75)^2</f>
        <v>0.16</v>
      </c>
      <c r="E60" s="61" t="n">
        <f aca="false">(E58/8.75)^2</f>
        <v>0.0816326530612245</v>
      </c>
      <c r="F60" s="62" t="n">
        <f aca="false">(F58/8.75)^2</f>
        <v>0.0293877551020408</v>
      </c>
      <c r="G60" s="63" t="n">
        <f aca="false">(G58/8.75)^2</f>
        <v>0.0130612244897959</v>
      </c>
      <c r="H60" s="64" t="n">
        <f aca="false">(H58/8.75)^2</f>
        <v>0.00326530612244898</v>
      </c>
      <c r="I60" s="1"/>
    </row>
    <row r="61" customFormat="false" ht="12.75" hidden="false" customHeight="true" outlineLevel="0" collapsed="false">
      <c r="A61" s="1"/>
      <c r="B61" s="50"/>
      <c r="C61" s="47" t="s">
        <v>19</v>
      </c>
      <c r="D61" s="65" t="n">
        <f aca="false">D60*10.2</f>
        <v>1.632</v>
      </c>
      <c r="E61" s="56" t="n">
        <f aca="false">E60*10.2</f>
        <v>0.83265306122449</v>
      </c>
      <c r="F61" s="57" t="n">
        <f aca="false">F60*10.2</f>
        <v>0.299755102040816</v>
      </c>
      <c r="G61" s="58" t="n">
        <f aca="false">G60*10.2</f>
        <v>0.133224489795918</v>
      </c>
      <c r="H61" s="59" t="n">
        <f aca="false">H60*10.2</f>
        <v>0.0333061224489796</v>
      </c>
      <c r="I61" s="1"/>
    </row>
    <row r="62" customFormat="false" ht="12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</row>
    <row r="63" customFormat="false" ht="12.75" hidden="false" customHeight="true" outlineLevel="0" collapsed="false">
      <c r="A63" s="1"/>
      <c r="B63" s="42" t="s">
        <v>63</v>
      </c>
      <c r="C63" s="42"/>
      <c r="D63" s="42"/>
      <c r="E63" s="42"/>
      <c r="F63" s="43"/>
      <c r="G63" s="43"/>
      <c r="H63" s="43"/>
      <c r="I63" s="1"/>
    </row>
    <row r="64" customFormat="false" ht="12.75" hidden="false" customHeight="true" outlineLevel="0" collapsed="false">
      <c r="A64" s="1"/>
      <c r="B64" s="44" t="s">
        <v>6</v>
      </c>
      <c r="C64" s="45" t="s">
        <v>51</v>
      </c>
      <c r="D64" s="45" t="n">
        <v>1.5</v>
      </c>
      <c r="E64" s="45" t="n">
        <v>1.25</v>
      </c>
      <c r="F64" s="45" t="n">
        <v>1</v>
      </c>
      <c r="G64" s="45" t="n">
        <v>0.75</v>
      </c>
      <c r="H64" s="46" t="n">
        <v>0.5</v>
      </c>
      <c r="I64" s="1"/>
    </row>
    <row r="65" customFormat="false" ht="12.75" hidden="false" customHeight="true" outlineLevel="0" collapsed="false">
      <c r="A65" s="1"/>
      <c r="B65" s="44"/>
      <c r="C65" s="47" t="s">
        <v>52</v>
      </c>
      <c r="D65" s="48" t="n">
        <f aca="false">D64*1000/60</f>
        <v>25</v>
      </c>
      <c r="E65" s="48" t="n">
        <f aca="false">E64*1000/60</f>
        <v>20.8333333333333</v>
      </c>
      <c r="F65" s="48" t="n">
        <f aca="false">F64*1000/60</f>
        <v>16.6666666666667</v>
      </c>
      <c r="G65" s="48" t="n">
        <f aca="false">G64*1000/60</f>
        <v>12.5</v>
      </c>
      <c r="H65" s="49" t="n">
        <f aca="false">H64*1000/60</f>
        <v>8.33333333333333</v>
      </c>
      <c r="I65" s="1"/>
    </row>
    <row r="66" customFormat="false" ht="12.75" hidden="false" customHeight="true" outlineLevel="0" collapsed="false">
      <c r="A66" s="1"/>
      <c r="B66" s="50" t="s">
        <v>53</v>
      </c>
      <c r="C66" s="51" t="s">
        <v>18</v>
      </c>
      <c r="D66" s="61" t="n">
        <f aca="false">(D64/6.23)^2</f>
        <v>0.0579704170520626</v>
      </c>
      <c r="E66" s="61" t="n">
        <f aca="false">(E64/6.23)^2</f>
        <v>0.0402572340639323</v>
      </c>
      <c r="F66" s="71" t="n">
        <f aca="false">(F64/6.23)^2</f>
        <v>0.0257646298009167</v>
      </c>
      <c r="G66" s="63" t="n">
        <f aca="false">(G64/6.23)^2</f>
        <v>0.0144926042630156</v>
      </c>
      <c r="H66" s="64" t="n">
        <f aca="false">(H64/6.23)^2</f>
        <v>0.00644115745022918</v>
      </c>
      <c r="I66" s="1"/>
    </row>
    <row r="67" customFormat="false" ht="12.75" hidden="false" customHeight="true" outlineLevel="0" collapsed="false">
      <c r="A67" s="1"/>
      <c r="B67" s="50"/>
      <c r="C67" s="47" t="s">
        <v>19</v>
      </c>
      <c r="D67" s="56" t="n">
        <f aca="false">D66*10.2</f>
        <v>0.591298253931038</v>
      </c>
      <c r="E67" s="56" t="n">
        <f aca="false">E66*10.2</f>
        <v>0.41062378745211</v>
      </c>
      <c r="F67" s="72" t="n">
        <f aca="false">F66*10.2</f>
        <v>0.26279922396935</v>
      </c>
      <c r="G67" s="58" t="n">
        <f aca="false">G66*10.2</f>
        <v>0.14782456348276</v>
      </c>
      <c r="H67" s="59" t="n">
        <f aca="false">H66*10.2</f>
        <v>0.0656998059923376</v>
      </c>
      <c r="I67" s="1"/>
    </row>
    <row r="68" customFormat="false" ht="12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</row>
    <row r="69" customFormat="false" ht="12.75" hidden="false" customHeight="true" outlineLevel="0" collapsed="false">
      <c r="A69" s="1"/>
      <c r="B69" s="42" t="s">
        <v>64</v>
      </c>
      <c r="C69" s="42"/>
      <c r="D69" s="42"/>
      <c r="E69" s="42"/>
      <c r="F69" s="43"/>
      <c r="G69" s="43"/>
      <c r="H69" s="43"/>
      <c r="I69" s="1"/>
    </row>
    <row r="70" customFormat="false" ht="12.75" hidden="false" customHeight="true" outlineLevel="0" collapsed="false">
      <c r="A70" s="1"/>
      <c r="B70" s="44" t="s">
        <v>6</v>
      </c>
      <c r="C70" s="45" t="s">
        <v>51</v>
      </c>
      <c r="D70" s="45" t="n">
        <v>2.5</v>
      </c>
      <c r="E70" s="45" t="n">
        <v>2</v>
      </c>
      <c r="F70" s="45" t="n">
        <v>1.5</v>
      </c>
      <c r="G70" s="45" t="n">
        <v>1</v>
      </c>
      <c r="H70" s="46" t="n">
        <v>0.5</v>
      </c>
      <c r="I70" s="1"/>
    </row>
    <row r="71" customFormat="false" ht="12.75" hidden="false" customHeight="true" outlineLevel="0" collapsed="false">
      <c r="A71" s="1"/>
      <c r="B71" s="44"/>
      <c r="C71" s="47" t="s">
        <v>52</v>
      </c>
      <c r="D71" s="48" t="n">
        <f aca="false">D70*1000/60</f>
        <v>41.6666666666667</v>
      </c>
      <c r="E71" s="48" t="n">
        <f aca="false">E70*1000/60</f>
        <v>33.3333333333333</v>
      </c>
      <c r="F71" s="48" t="n">
        <f aca="false">F70*1000/60</f>
        <v>25</v>
      </c>
      <c r="G71" s="48" t="n">
        <f aca="false">G70*1000/60</f>
        <v>16.6666666666667</v>
      </c>
      <c r="H71" s="49" t="n">
        <f aca="false">H70*1000/60</f>
        <v>8.33333333333333</v>
      </c>
      <c r="I71" s="1"/>
    </row>
    <row r="72" customFormat="false" ht="12.75" hidden="false" customHeight="true" outlineLevel="0" collapsed="false">
      <c r="A72" s="1"/>
      <c r="B72" s="50" t="s">
        <v>53</v>
      </c>
      <c r="C72" s="51" t="s">
        <v>18</v>
      </c>
      <c r="D72" s="61" t="n">
        <f aca="false">(D70/8.15)^2</f>
        <v>0.0940946215514321</v>
      </c>
      <c r="E72" s="61" t="n">
        <f aca="false">(E70/8.15)^2</f>
        <v>0.0602205577929166</v>
      </c>
      <c r="F72" s="71" t="n">
        <f aca="false">(F70/8.15)^2</f>
        <v>0.0338740637585156</v>
      </c>
      <c r="G72" s="63" t="n">
        <f aca="false">(G70/8.15)^2</f>
        <v>0.0150551394482291</v>
      </c>
      <c r="H72" s="64" t="n">
        <f aca="false">(H70/8.15)^2</f>
        <v>0.00376378486205728</v>
      </c>
      <c r="I72" s="1"/>
    </row>
    <row r="73" customFormat="false" ht="12.75" hidden="false" customHeight="true" outlineLevel="0" collapsed="false">
      <c r="A73" s="1"/>
      <c r="B73" s="50"/>
      <c r="C73" s="47" t="s">
        <v>19</v>
      </c>
      <c r="D73" s="56" t="n">
        <f aca="false">D72*10.2</f>
        <v>0.959765139824608</v>
      </c>
      <c r="E73" s="56" t="n">
        <f aca="false">E72*10.2</f>
        <v>0.614249689487749</v>
      </c>
      <c r="F73" s="72" t="n">
        <f aca="false">F72*10.2</f>
        <v>0.345515450336859</v>
      </c>
      <c r="G73" s="58" t="n">
        <f aca="false">G72*10.2</f>
        <v>0.153562422371937</v>
      </c>
      <c r="H73" s="59" t="n">
        <f aca="false">H72*10.2</f>
        <v>0.0383906055929843</v>
      </c>
      <c r="I73" s="1"/>
    </row>
    <row r="74" customFormat="false" ht="12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</row>
    <row r="75" customFormat="false" ht="12.75" hidden="false" customHeight="true" outlineLevel="0" collapsed="false">
      <c r="A75" s="1"/>
      <c r="B75" s="42" t="s">
        <v>65</v>
      </c>
      <c r="C75" s="42"/>
      <c r="D75" s="42"/>
      <c r="E75" s="42"/>
      <c r="F75" s="43"/>
      <c r="G75" s="43"/>
      <c r="H75" s="43"/>
      <c r="I75" s="1"/>
    </row>
    <row r="76" customFormat="false" ht="12.75" hidden="false" customHeight="true" outlineLevel="0" collapsed="false">
      <c r="A76" s="1"/>
      <c r="B76" s="44" t="s">
        <v>6</v>
      </c>
      <c r="C76" s="45" t="s">
        <v>51</v>
      </c>
      <c r="D76" s="45" t="n">
        <v>3.5</v>
      </c>
      <c r="E76" s="45" t="n">
        <v>2.5</v>
      </c>
      <c r="F76" s="45" t="n">
        <v>1.5</v>
      </c>
      <c r="G76" s="45" t="n">
        <v>1</v>
      </c>
      <c r="H76" s="46" t="n">
        <v>0.5</v>
      </c>
      <c r="I76" s="1"/>
    </row>
    <row r="77" customFormat="false" ht="12.75" hidden="false" customHeight="true" outlineLevel="0" collapsed="false">
      <c r="A77" s="1"/>
      <c r="B77" s="44"/>
      <c r="C77" s="47" t="s">
        <v>52</v>
      </c>
      <c r="D77" s="48" t="n">
        <f aca="false">D76*1000/60</f>
        <v>58.3333333333333</v>
      </c>
      <c r="E77" s="48" t="n">
        <f aca="false">E76*1000/60</f>
        <v>41.6666666666667</v>
      </c>
      <c r="F77" s="48" t="n">
        <f aca="false">F76*1000/60</f>
        <v>25</v>
      </c>
      <c r="G77" s="48" t="n">
        <f aca="false">G76*1000/60</f>
        <v>16.6666666666667</v>
      </c>
      <c r="H77" s="49" t="n">
        <f aca="false">H76*1000/60</f>
        <v>8.33333333333333</v>
      </c>
      <c r="I77" s="1"/>
    </row>
    <row r="78" customFormat="false" ht="12.75" hidden="false" customHeight="true" outlineLevel="0" collapsed="false">
      <c r="A78" s="1"/>
      <c r="B78" s="50" t="s">
        <v>53</v>
      </c>
      <c r="C78" s="51" t="s">
        <v>18</v>
      </c>
      <c r="D78" s="73" t="n">
        <f aca="false">(D76/17.5)^2</f>
        <v>0.04</v>
      </c>
      <c r="E78" s="63" t="n">
        <f aca="false">(E76/17.5)^2</f>
        <v>0.0204081632653061</v>
      </c>
      <c r="F78" s="63" t="n">
        <f aca="false">(F76/17.5)^2</f>
        <v>0.0073469387755102</v>
      </c>
      <c r="G78" s="63" t="n">
        <f aca="false">(G76/17.5)^2</f>
        <v>0.00326530612244898</v>
      </c>
      <c r="H78" s="64" t="n">
        <f aca="false">(H76/17.5)^2</f>
        <v>0.000816326530612245</v>
      </c>
      <c r="I78" s="1"/>
    </row>
    <row r="79" customFormat="false" ht="12.75" hidden="false" customHeight="true" outlineLevel="0" collapsed="false">
      <c r="A79" s="1"/>
      <c r="B79" s="50"/>
      <c r="C79" s="47" t="s">
        <v>19</v>
      </c>
      <c r="D79" s="72" t="n">
        <f aca="false">D78*10.2</f>
        <v>0.408</v>
      </c>
      <c r="E79" s="58" t="n">
        <f aca="false">E78*10.2</f>
        <v>0.208163265306122</v>
      </c>
      <c r="F79" s="58" t="n">
        <f aca="false">F78*10.2</f>
        <v>0.0749387755102041</v>
      </c>
      <c r="G79" s="58" t="n">
        <f aca="false">G78*10.2</f>
        <v>0.0333061224489796</v>
      </c>
      <c r="H79" s="59" t="n">
        <f aca="false">H78*10.2</f>
        <v>0.0083265306122449</v>
      </c>
      <c r="I79" s="1"/>
    </row>
    <row r="80" customFormat="false" ht="12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</row>
    <row r="81" customFormat="false" ht="12.75" hidden="false" customHeight="true" outlineLevel="0" collapsed="false">
      <c r="A81" s="1"/>
      <c r="B81" s="42" t="s">
        <v>66</v>
      </c>
      <c r="C81" s="42"/>
      <c r="D81" s="42"/>
      <c r="E81" s="45"/>
      <c r="F81" s="43"/>
      <c r="G81" s="43"/>
      <c r="H81" s="43"/>
      <c r="I81" s="1"/>
    </row>
    <row r="82" customFormat="false" ht="12.75" hidden="false" customHeight="true" outlineLevel="0" collapsed="false">
      <c r="A82" s="1"/>
      <c r="B82" s="44" t="s">
        <v>6</v>
      </c>
      <c r="C82" s="45" t="s">
        <v>51</v>
      </c>
      <c r="D82" s="45" t="n">
        <f aca="false">D83*60*0.001</f>
        <v>2.4</v>
      </c>
      <c r="E82" s="45" t="n">
        <f aca="false">E83*60*0.001</f>
        <v>1.8</v>
      </c>
      <c r="F82" s="45" t="n">
        <f aca="false">F83*60*0.001</f>
        <v>1.2</v>
      </c>
      <c r="G82" s="45" t="n">
        <f aca="false">G83*60*0.001</f>
        <v>0.6</v>
      </c>
      <c r="H82" s="46" t="n">
        <f aca="false">H83*60*0.001</f>
        <v>0.3</v>
      </c>
      <c r="I82" s="1"/>
    </row>
    <row r="83" customFormat="false" ht="12.75" hidden="false" customHeight="true" outlineLevel="0" collapsed="false">
      <c r="A83" s="1"/>
      <c r="B83" s="44"/>
      <c r="C83" s="47" t="s">
        <v>52</v>
      </c>
      <c r="D83" s="48" t="n">
        <v>40</v>
      </c>
      <c r="E83" s="48" t="n">
        <v>30</v>
      </c>
      <c r="F83" s="48" t="n">
        <v>20</v>
      </c>
      <c r="G83" s="48" t="n">
        <v>10</v>
      </c>
      <c r="H83" s="49" t="n">
        <v>5</v>
      </c>
      <c r="I83" s="1"/>
    </row>
    <row r="84" customFormat="false" ht="12.75" hidden="false" customHeight="true" outlineLevel="0" collapsed="false">
      <c r="A84" s="1"/>
      <c r="B84" s="50" t="s">
        <v>53</v>
      </c>
      <c r="C84" s="51" t="s">
        <v>18</v>
      </c>
      <c r="D84" s="66" t="n">
        <f aca="false">(D82/4.62)^2</f>
        <v>0.26986001011975</v>
      </c>
      <c r="E84" s="60" t="n">
        <f aca="false">(E82/4.62)^2</f>
        <v>0.15179625569236</v>
      </c>
      <c r="F84" s="61" t="n">
        <f aca="false">(F82/4.62)^2</f>
        <v>0.0674650025299376</v>
      </c>
      <c r="G84" s="63" t="n">
        <f aca="false">(G82/4.62)^2</f>
        <v>0.0168662506324844</v>
      </c>
      <c r="H84" s="64" t="n">
        <f aca="false">(H82/4.62)^2</f>
        <v>0.0042165626581211</v>
      </c>
      <c r="I84" s="1"/>
    </row>
    <row r="85" customFormat="false" ht="12.75" hidden="false" customHeight="true" outlineLevel="0" collapsed="false">
      <c r="A85" s="1"/>
      <c r="B85" s="50"/>
      <c r="C85" s="47" t="s">
        <v>19</v>
      </c>
      <c r="D85" s="65" t="n">
        <f aca="false">D84*10.2</f>
        <v>2.75257210322145</v>
      </c>
      <c r="E85" s="65" t="n">
        <f aca="false">E84*10.2</f>
        <v>1.54832180806207</v>
      </c>
      <c r="F85" s="56" t="n">
        <f aca="false">F84*10.2</f>
        <v>0.688143025805363</v>
      </c>
      <c r="G85" s="58" t="n">
        <f aca="false">G84*10.2</f>
        <v>0.172035756451341</v>
      </c>
      <c r="H85" s="59" t="n">
        <f aca="false">H84*10.2</f>
        <v>0.0430089391128352</v>
      </c>
      <c r="I85" s="1"/>
    </row>
    <row r="86" customFormat="false" ht="12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</row>
    <row r="87" customFormat="false" ht="12.75" hidden="false" customHeight="true" outlineLevel="0" collapsed="false">
      <c r="A87" s="1"/>
      <c r="B87" s="42" t="s">
        <v>67</v>
      </c>
      <c r="C87" s="42"/>
      <c r="D87" s="42"/>
      <c r="E87" s="45"/>
      <c r="F87" s="43"/>
      <c r="G87" s="43"/>
      <c r="H87" s="43"/>
      <c r="I87" s="1"/>
    </row>
    <row r="88" customFormat="false" ht="12.75" hidden="false" customHeight="true" outlineLevel="0" collapsed="false">
      <c r="A88" s="1"/>
      <c r="B88" s="44" t="s">
        <v>6</v>
      </c>
      <c r="C88" s="45" t="s">
        <v>51</v>
      </c>
      <c r="D88" s="45" t="n">
        <f aca="false">D89*60*0.001</f>
        <v>4.8</v>
      </c>
      <c r="E88" s="45" t="n">
        <f aca="false">E89*60*0.001</f>
        <v>3.6</v>
      </c>
      <c r="F88" s="45" t="n">
        <f aca="false">F89*60*0.001</f>
        <v>2.4</v>
      </c>
      <c r="G88" s="45" t="n">
        <f aca="false">G89*60*0.001</f>
        <v>1.2</v>
      </c>
      <c r="H88" s="46" t="n">
        <f aca="false">H89*60*0.001</f>
        <v>0.6</v>
      </c>
      <c r="I88" s="1"/>
    </row>
    <row r="89" customFormat="false" ht="12.75" hidden="false" customHeight="true" outlineLevel="0" collapsed="false">
      <c r="A89" s="1"/>
      <c r="B89" s="44"/>
      <c r="C89" s="47" t="s">
        <v>52</v>
      </c>
      <c r="D89" s="48" t="n">
        <v>80</v>
      </c>
      <c r="E89" s="48" t="n">
        <v>60</v>
      </c>
      <c r="F89" s="48" t="n">
        <v>40</v>
      </c>
      <c r="G89" s="48" t="n">
        <v>20</v>
      </c>
      <c r="H89" s="49" t="n">
        <v>10</v>
      </c>
      <c r="I89" s="1"/>
    </row>
    <row r="90" customFormat="false" ht="12.75" hidden="false" customHeight="true" outlineLevel="0" collapsed="false">
      <c r="A90" s="1"/>
      <c r="B90" s="50" t="s">
        <v>53</v>
      </c>
      <c r="C90" s="51" t="s">
        <v>18</v>
      </c>
      <c r="D90" s="70" t="n">
        <f aca="false">(D88/9.6)^2</f>
        <v>0.25</v>
      </c>
      <c r="E90" s="60" t="n">
        <f aca="false">(E88/9.6)^2</f>
        <v>0.140625</v>
      </c>
      <c r="F90" s="61" t="n">
        <f aca="false">(F88/9.6)^2</f>
        <v>0.0625</v>
      </c>
      <c r="G90" s="63" t="n">
        <f aca="false">(G88/9.6)^2</f>
        <v>0.015625</v>
      </c>
      <c r="H90" s="64" t="n">
        <f aca="false">(H88/9.6)^2</f>
        <v>0.00390625</v>
      </c>
      <c r="I90" s="1"/>
    </row>
    <row r="91" customFormat="false" ht="12.75" hidden="false" customHeight="true" outlineLevel="0" collapsed="false">
      <c r="A91" s="1"/>
      <c r="B91" s="50"/>
      <c r="C91" s="47" t="s">
        <v>19</v>
      </c>
      <c r="D91" s="65" t="n">
        <f aca="false">D90*10.2</f>
        <v>2.55</v>
      </c>
      <c r="E91" s="65" t="n">
        <f aca="false">E90*10.2</f>
        <v>1.434375</v>
      </c>
      <c r="F91" s="56" t="n">
        <f aca="false">F90*10.2</f>
        <v>0.6375</v>
      </c>
      <c r="G91" s="58" t="n">
        <f aca="false">G90*10.2</f>
        <v>0.159375</v>
      </c>
      <c r="H91" s="59" t="n">
        <f aca="false">H90*10.2</f>
        <v>0.03984375</v>
      </c>
      <c r="I91" s="1"/>
    </row>
    <row r="92" customFormat="false" ht="12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</row>
    <row r="93" customFormat="false" ht="12.75" hidden="false" customHeight="true" outlineLevel="0" collapsed="false">
      <c r="A93" s="1"/>
      <c r="B93" s="70"/>
      <c r="C93" s="51" t="s">
        <v>68</v>
      </c>
      <c r="I93" s="1"/>
    </row>
    <row r="94" customFormat="false" ht="12.75" hidden="false" customHeight="true" outlineLevel="0" collapsed="false">
      <c r="A94" s="1"/>
      <c r="B94" s="69"/>
      <c r="C94" s="51" t="s">
        <v>69</v>
      </c>
      <c r="I94" s="1"/>
    </row>
    <row r="95" customFormat="false" ht="12.75" hidden="false" customHeight="true" outlineLevel="0" collapsed="false">
      <c r="A95" s="1"/>
      <c r="B95" s="74"/>
      <c r="C95" s="51" t="s">
        <v>70</v>
      </c>
      <c r="I95" s="1"/>
    </row>
    <row r="96" customFormat="false" ht="12.75" hidden="false" customHeight="true" outlineLevel="0" collapsed="false">
      <c r="A96" s="1"/>
      <c r="B96" s="75"/>
      <c r="C96" s="51" t="s">
        <v>71</v>
      </c>
      <c r="I96" s="1"/>
    </row>
    <row r="97" customFormat="false" ht="12.75" hidden="false" customHeight="true" outlineLevel="0" collapsed="false">
      <c r="A97" s="1"/>
      <c r="B97" s="51" t="s">
        <v>72</v>
      </c>
      <c r="I97" s="1"/>
    </row>
    <row r="98" customFormat="false" ht="12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</row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60">
    <mergeCell ref="B2:E2"/>
    <mergeCell ref="F2:H2"/>
    <mergeCell ref="B3:B4"/>
    <mergeCell ref="B5:B6"/>
    <mergeCell ref="B8:E8"/>
    <mergeCell ref="F8:H8"/>
    <mergeCell ref="B9:B10"/>
    <mergeCell ref="B11:B12"/>
    <mergeCell ref="B15:E15"/>
    <mergeCell ref="F15:H15"/>
    <mergeCell ref="B16:B17"/>
    <mergeCell ref="B18:B19"/>
    <mergeCell ref="B21:E21"/>
    <mergeCell ref="F21:H21"/>
    <mergeCell ref="B22:B23"/>
    <mergeCell ref="B24:B25"/>
    <mergeCell ref="B27:D27"/>
    <mergeCell ref="F27:H27"/>
    <mergeCell ref="B28:B29"/>
    <mergeCell ref="B30:B31"/>
    <mergeCell ref="B33:D33"/>
    <mergeCell ref="F33:H33"/>
    <mergeCell ref="B34:B35"/>
    <mergeCell ref="B36:B37"/>
    <mergeCell ref="B39:E39"/>
    <mergeCell ref="F39:H39"/>
    <mergeCell ref="B40:B41"/>
    <mergeCell ref="B42:B43"/>
    <mergeCell ref="B45:E45"/>
    <mergeCell ref="F45:H45"/>
    <mergeCell ref="B46:B47"/>
    <mergeCell ref="B48:B49"/>
    <mergeCell ref="B51:E51"/>
    <mergeCell ref="F51:H51"/>
    <mergeCell ref="B52:B53"/>
    <mergeCell ref="B54:B55"/>
    <mergeCell ref="B57:E57"/>
    <mergeCell ref="F57:H57"/>
    <mergeCell ref="B58:B59"/>
    <mergeCell ref="B60:B61"/>
    <mergeCell ref="B63:E63"/>
    <mergeCell ref="F63:H63"/>
    <mergeCell ref="B64:B65"/>
    <mergeCell ref="B66:B67"/>
    <mergeCell ref="B69:E69"/>
    <mergeCell ref="F69:H69"/>
    <mergeCell ref="B70:B71"/>
    <mergeCell ref="B72:B73"/>
    <mergeCell ref="B75:E75"/>
    <mergeCell ref="F75:H75"/>
    <mergeCell ref="B76:B77"/>
    <mergeCell ref="B78:B79"/>
    <mergeCell ref="B81:D81"/>
    <mergeCell ref="F81:H81"/>
    <mergeCell ref="B82:B83"/>
    <mergeCell ref="B84:B85"/>
    <mergeCell ref="B87:D87"/>
    <mergeCell ref="F87:H87"/>
    <mergeCell ref="B88:B89"/>
    <mergeCell ref="B90:B91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2024-04-10T21:01:53Z</dcterms:modified>
  <cp:revision>1</cp:revision>
  <dc:subject/>
  <dc:title/>
</cp:coreProperties>
</file>